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\농어촌버스\농어촌버스 경계지점 요금표\"/>
    </mc:Choice>
  </mc:AlternateContent>
  <bookViews>
    <workbookView xWindow="0" yWindow="0" windowWidth="28800" windowHeight="11010" firstSheet="2" activeTab="9"/>
  </bookViews>
  <sheets>
    <sheet name="기준" sheetId="1" r:id="rId1"/>
    <sheet name="묘산-합천" sheetId="40" r:id="rId2"/>
    <sheet name="계산-남계-합천" sheetId="43" r:id="rId3"/>
    <sheet name="대병-평학-합천(직)" sheetId="44" r:id="rId4"/>
    <sheet name="거창-(노곡)-평학-합천" sheetId="46" r:id="rId5"/>
    <sheet name="거창-대병-용주-합천" sheetId="45" r:id="rId6"/>
    <sheet name="초계-적교-신반" sheetId="48" r:id="rId7"/>
    <sheet name="봉수-신반, 방계" sheetId="49" r:id="rId8"/>
    <sheet name="합천-삼가-모의" sheetId="50" r:id="rId9"/>
    <sheet name="가조-가야" sheetId="47" r:id="rId10"/>
  </sheets>
  <externalReferences>
    <externalReference r:id="rId11"/>
    <externalReference r:id="rId12"/>
  </externalReferences>
  <definedNames>
    <definedName name="_xlnm.Print_Area" localSheetId="9">'가조-가야'!$A$1:$O$17</definedName>
  </definedNames>
  <calcPr calcId="162913"/>
</workbook>
</file>

<file path=xl/calcChain.xml><?xml version="1.0" encoding="utf-8"?>
<calcChain xmlns="http://schemas.openxmlformats.org/spreadsheetml/2006/main">
  <c r="U20" i="50" l="1"/>
  <c r="T19" i="50"/>
  <c r="U19" i="50" s="1"/>
  <c r="S18" i="50"/>
  <c r="T18" i="50" s="1"/>
  <c r="U18" i="50" s="1"/>
  <c r="R17" i="50"/>
  <c r="S17" i="50" s="1"/>
  <c r="T17" i="50" s="1"/>
  <c r="U17" i="50" s="1"/>
  <c r="Q16" i="50"/>
  <c r="R16" i="50" s="1"/>
  <c r="S16" i="50" s="1"/>
  <c r="T16" i="50" s="1"/>
  <c r="U16" i="50" s="1"/>
  <c r="P15" i="50"/>
  <c r="Q15" i="50" s="1"/>
  <c r="R15" i="50" s="1"/>
  <c r="S15" i="50" s="1"/>
  <c r="O14" i="50"/>
  <c r="P14" i="50" s="1"/>
  <c r="Q14" i="50" s="1"/>
  <c r="R14" i="50" s="1"/>
  <c r="P13" i="50"/>
  <c r="Q13" i="50" s="1"/>
  <c r="O13" i="50"/>
  <c r="N13" i="50"/>
  <c r="M12" i="50"/>
  <c r="N12" i="50" s="1"/>
  <c r="O12" i="50" s="1"/>
  <c r="P12" i="50" s="1"/>
  <c r="Q12" i="50" s="1"/>
  <c r="L11" i="50"/>
  <c r="M11" i="50" s="1"/>
  <c r="N11" i="50" s="1"/>
  <c r="O11" i="50" s="1"/>
  <c r="P11" i="50" s="1"/>
  <c r="Q11" i="50" s="1"/>
  <c r="K10" i="50"/>
  <c r="L10" i="50" s="1"/>
  <c r="M10" i="50" s="1"/>
  <c r="N10" i="50" s="1"/>
  <c r="O10" i="50" s="1"/>
  <c r="P10" i="50" s="1"/>
  <c r="Q10" i="50" s="1"/>
  <c r="K9" i="50"/>
  <c r="L9" i="50" s="1"/>
  <c r="M9" i="50" s="1"/>
  <c r="N9" i="50" s="1"/>
  <c r="O9" i="50" s="1"/>
  <c r="P9" i="50" s="1"/>
  <c r="Q9" i="50" s="1"/>
  <c r="J9" i="50"/>
  <c r="I8" i="50"/>
  <c r="J8" i="50" s="1"/>
  <c r="K8" i="50" s="1"/>
  <c r="L8" i="50" s="1"/>
  <c r="M8" i="50" s="1"/>
  <c r="N8" i="50" s="1"/>
  <c r="O8" i="50" s="1"/>
  <c r="P8" i="50" s="1"/>
  <c r="Q8" i="50" s="1"/>
  <c r="H7" i="50"/>
  <c r="I7" i="50" s="1"/>
  <c r="J7" i="50" s="1"/>
  <c r="K7" i="50" s="1"/>
  <c r="L7" i="50" s="1"/>
  <c r="M7" i="50" s="1"/>
  <c r="N7" i="50" s="1"/>
  <c r="O7" i="50" s="1"/>
  <c r="P7" i="50" s="1"/>
  <c r="Q7" i="50" s="1"/>
  <c r="H6" i="50"/>
  <c r="I6" i="50" s="1"/>
  <c r="J6" i="50" s="1"/>
  <c r="K6" i="50" s="1"/>
  <c r="L6" i="50" s="1"/>
  <c r="M6" i="50" s="1"/>
  <c r="N6" i="50" s="1"/>
  <c r="O6" i="50" s="1"/>
  <c r="P6" i="50" s="1"/>
  <c r="Q6" i="50" s="1"/>
  <c r="G6" i="50"/>
  <c r="G5" i="50"/>
  <c r="H5" i="50" s="1"/>
  <c r="I5" i="50" s="1"/>
  <c r="J5" i="50" s="1"/>
  <c r="K5" i="50" s="1"/>
  <c r="L5" i="50" s="1"/>
  <c r="M5" i="50" s="1"/>
  <c r="N5" i="50" s="1"/>
  <c r="O5" i="50" s="1"/>
  <c r="P5" i="50" s="1"/>
  <c r="Q5" i="50" s="1"/>
  <c r="F5" i="50"/>
  <c r="E4" i="50"/>
  <c r="F4" i="50" s="1"/>
  <c r="G4" i="50" s="1"/>
  <c r="H4" i="50" s="1"/>
  <c r="I4" i="50" s="1"/>
  <c r="J4" i="50" s="1"/>
  <c r="K4" i="50" s="1"/>
  <c r="L4" i="50" s="1"/>
  <c r="M4" i="50" s="1"/>
  <c r="N4" i="50" s="1"/>
  <c r="O4" i="50" s="1"/>
  <c r="P4" i="50" s="1"/>
  <c r="Q4" i="50" s="1"/>
  <c r="D3" i="50"/>
  <c r="E3" i="50" s="1"/>
  <c r="F3" i="50" s="1"/>
  <c r="G3" i="50" s="1"/>
  <c r="H3" i="50" s="1"/>
  <c r="I3" i="50" s="1"/>
  <c r="J3" i="50" s="1"/>
  <c r="K3" i="50" s="1"/>
  <c r="L3" i="50" s="1"/>
  <c r="M3" i="50" s="1"/>
  <c r="N3" i="50" s="1"/>
  <c r="O3" i="50" s="1"/>
  <c r="P3" i="50" s="1"/>
  <c r="Q3" i="50" s="1"/>
  <c r="D2" i="50"/>
  <c r="E2" i="50" s="1"/>
  <c r="F2" i="50" s="1"/>
  <c r="G2" i="50" s="1"/>
  <c r="H2" i="50" s="1"/>
  <c r="I2" i="50" s="1"/>
  <c r="J2" i="50" s="1"/>
  <c r="K2" i="50" s="1"/>
  <c r="L2" i="50" s="1"/>
  <c r="M2" i="50" s="1"/>
  <c r="N2" i="50" s="1"/>
  <c r="O2" i="50" s="1"/>
  <c r="P2" i="50" s="1"/>
  <c r="Q2" i="50" s="1"/>
  <c r="C2" i="50"/>
  <c r="K29" i="49"/>
  <c r="J28" i="49"/>
  <c r="K28" i="49" s="1"/>
  <c r="I27" i="49"/>
  <c r="J27" i="49" s="1"/>
  <c r="K27" i="49" s="1"/>
  <c r="H26" i="49"/>
  <c r="I26" i="49" s="1"/>
  <c r="J26" i="49" s="1"/>
  <c r="K26" i="49" s="1"/>
  <c r="G25" i="49"/>
  <c r="H25" i="49" s="1"/>
  <c r="I25" i="49" s="1"/>
  <c r="J25" i="49" s="1"/>
  <c r="K25" i="49" s="1"/>
  <c r="E31" i="49" s="1"/>
  <c r="F24" i="49"/>
  <c r="G24" i="49" s="1"/>
  <c r="H24" i="49" s="1"/>
  <c r="I24" i="49" s="1"/>
  <c r="J24" i="49" s="1"/>
  <c r="E23" i="49"/>
  <c r="F23" i="49" s="1"/>
  <c r="G23" i="49" s="1"/>
  <c r="H23" i="49" s="1"/>
  <c r="I23" i="49" s="1"/>
  <c r="J23" i="49" s="1"/>
  <c r="D22" i="49"/>
  <c r="E22" i="49" s="1"/>
  <c r="F22" i="49" s="1"/>
  <c r="G22" i="49" s="1"/>
  <c r="H22" i="49" s="1"/>
  <c r="I22" i="49" s="1"/>
  <c r="J22" i="49" s="1"/>
  <c r="C21" i="49"/>
  <c r="D21" i="49" s="1"/>
  <c r="E21" i="49" s="1"/>
  <c r="F21" i="49" s="1"/>
  <c r="G21" i="49" s="1"/>
  <c r="H21" i="49" s="1"/>
  <c r="I21" i="49" s="1"/>
  <c r="J21" i="49" s="1"/>
  <c r="P16" i="49"/>
  <c r="O15" i="49"/>
  <c r="P15" i="49" s="1"/>
  <c r="N14" i="49"/>
  <c r="O14" i="49" s="1"/>
  <c r="P14" i="49" s="1"/>
  <c r="N13" i="49"/>
  <c r="O13" i="49" s="1"/>
  <c r="P13" i="49" s="1"/>
  <c r="M13" i="49"/>
  <c r="M12" i="49"/>
  <c r="N12" i="49" s="1"/>
  <c r="O12" i="49" s="1"/>
  <c r="P12" i="49" s="1"/>
  <c r="L12" i="49"/>
  <c r="K10" i="49"/>
  <c r="L10" i="49" s="1"/>
  <c r="M10" i="49" s="1"/>
  <c r="N10" i="49" s="1"/>
  <c r="O10" i="49" s="1"/>
  <c r="P10" i="49" s="1"/>
  <c r="J9" i="49"/>
  <c r="K9" i="49" s="1"/>
  <c r="L9" i="49" s="1"/>
  <c r="M9" i="49" s="1"/>
  <c r="N9" i="49" s="1"/>
  <c r="O9" i="49" s="1"/>
  <c r="P9" i="49" s="1"/>
  <c r="H18" i="49" s="1"/>
  <c r="I8" i="49"/>
  <c r="J8" i="49" s="1"/>
  <c r="K8" i="49" s="1"/>
  <c r="L8" i="49" s="1"/>
  <c r="M8" i="49" s="1"/>
  <c r="N8" i="49" s="1"/>
  <c r="H7" i="49"/>
  <c r="I7" i="49" s="1"/>
  <c r="J7" i="49" s="1"/>
  <c r="K7" i="49" s="1"/>
  <c r="L7" i="49" s="1"/>
  <c r="M7" i="49" s="1"/>
  <c r="G6" i="49"/>
  <c r="H6" i="49" s="1"/>
  <c r="I6" i="49" s="1"/>
  <c r="J6" i="49" s="1"/>
  <c r="K6" i="49" s="1"/>
  <c r="L6" i="49" s="1"/>
  <c r="G5" i="49"/>
  <c r="H5" i="49" s="1"/>
  <c r="I5" i="49" s="1"/>
  <c r="J5" i="49" s="1"/>
  <c r="F5" i="49"/>
  <c r="E4" i="49"/>
  <c r="F4" i="49" s="1"/>
  <c r="G4" i="49" s="1"/>
  <c r="H4" i="49" s="1"/>
  <c r="I4" i="49" s="1"/>
  <c r="J4" i="49" s="1"/>
  <c r="E3" i="49"/>
  <c r="F3" i="49" s="1"/>
  <c r="G3" i="49" s="1"/>
  <c r="H3" i="49" s="1"/>
  <c r="I3" i="49" s="1"/>
  <c r="J3" i="49" s="1"/>
  <c r="D3" i="49"/>
  <c r="C2" i="49"/>
  <c r="D2" i="49" s="1"/>
  <c r="E2" i="49" s="1"/>
  <c r="F2" i="49" s="1"/>
  <c r="G2" i="49" s="1"/>
  <c r="H2" i="49" s="1"/>
  <c r="I2" i="49" s="1"/>
  <c r="J2" i="49" s="1"/>
  <c r="W22" i="48"/>
  <c r="V21" i="48"/>
  <c r="W21" i="48" s="1"/>
  <c r="U20" i="48"/>
  <c r="V20" i="48" s="1"/>
  <c r="W20" i="48" s="1"/>
  <c r="T19" i="48"/>
  <c r="U19" i="48" s="1"/>
  <c r="V19" i="48" s="1"/>
  <c r="W19" i="48" s="1"/>
  <c r="S18" i="48"/>
  <c r="T18" i="48" s="1"/>
  <c r="U18" i="48" s="1"/>
  <c r="V18" i="48" s="1"/>
  <c r="W18" i="48" s="1"/>
  <c r="R17" i="48"/>
  <c r="S17" i="48" s="1"/>
  <c r="T17" i="48" s="1"/>
  <c r="U17" i="48" s="1"/>
  <c r="V17" i="48" s="1"/>
  <c r="W17" i="48" s="1"/>
  <c r="P24" i="48" s="1"/>
  <c r="Q16" i="48"/>
  <c r="R16" i="48" s="1"/>
  <c r="S16" i="48" s="1"/>
  <c r="T16" i="48" s="1"/>
  <c r="U16" i="48" s="1"/>
  <c r="V16" i="48" s="1"/>
  <c r="P15" i="48"/>
  <c r="Q15" i="48" s="1"/>
  <c r="R15" i="48" s="1"/>
  <c r="S15" i="48" s="1"/>
  <c r="T15" i="48" s="1"/>
  <c r="U15" i="48" s="1"/>
  <c r="O14" i="48"/>
  <c r="P14" i="48" s="1"/>
  <c r="Q14" i="48" s="1"/>
  <c r="R14" i="48" s="1"/>
  <c r="S14" i="48" s="1"/>
  <c r="T14" i="48" s="1"/>
  <c r="N13" i="48"/>
  <c r="O13" i="48" s="1"/>
  <c r="P13" i="48" s="1"/>
  <c r="Q13" i="48" s="1"/>
  <c r="R13" i="48" s="1"/>
  <c r="S13" i="48" s="1"/>
  <c r="T13" i="48" s="1"/>
  <c r="M12" i="48"/>
  <c r="N12" i="48" s="1"/>
  <c r="O12" i="48" s="1"/>
  <c r="P12" i="48" s="1"/>
  <c r="Q12" i="48" s="1"/>
  <c r="R12" i="48" s="1"/>
  <c r="S12" i="48" s="1"/>
  <c r="T12" i="48" s="1"/>
  <c r="L11" i="48"/>
  <c r="M11" i="48" s="1"/>
  <c r="N11" i="48" s="1"/>
  <c r="O11" i="48" s="1"/>
  <c r="P11" i="48" s="1"/>
  <c r="Q11" i="48" s="1"/>
  <c r="R11" i="48" s="1"/>
  <c r="S11" i="48" s="1"/>
  <c r="T11" i="48" s="1"/>
  <c r="K10" i="48"/>
  <c r="L10" i="48" s="1"/>
  <c r="M10" i="48" s="1"/>
  <c r="N10" i="48" s="1"/>
  <c r="O10" i="48" s="1"/>
  <c r="P10" i="48" s="1"/>
  <c r="Q10" i="48" s="1"/>
  <c r="R10" i="48" s="1"/>
  <c r="S10" i="48" s="1"/>
  <c r="T10" i="48" s="1"/>
  <c r="J9" i="48"/>
  <c r="K9" i="48" s="1"/>
  <c r="L9" i="48" s="1"/>
  <c r="M9" i="48" s="1"/>
  <c r="N9" i="48" s="1"/>
  <c r="O9" i="48" s="1"/>
  <c r="P9" i="48" s="1"/>
  <c r="Q9" i="48" s="1"/>
  <c r="R9" i="48" s="1"/>
  <c r="S9" i="48" s="1"/>
  <c r="T9" i="48" s="1"/>
  <c r="J8" i="48"/>
  <c r="K8" i="48" s="1"/>
  <c r="L8" i="48" s="1"/>
  <c r="M8" i="48" s="1"/>
  <c r="N8" i="48" s="1"/>
  <c r="O8" i="48" s="1"/>
  <c r="P8" i="48" s="1"/>
  <c r="Q8" i="48" s="1"/>
  <c r="R8" i="48" s="1"/>
  <c r="S8" i="48" s="1"/>
  <c r="T8" i="48" s="1"/>
  <c r="I8" i="48"/>
  <c r="I7" i="48"/>
  <c r="J7" i="48" s="1"/>
  <c r="K7" i="48" s="1"/>
  <c r="L7" i="48" s="1"/>
  <c r="M7" i="48" s="1"/>
  <c r="N7" i="48" s="1"/>
  <c r="O7" i="48" s="1"/>
  <c r="P7" i="48" s="1"/>
  <c r="Q7" i="48" s="1"/>
  <c r="R7" i="48" s="1"/>
  <c r="S7" i="48" s="1"/>
  <c r="T7" i="48" s="1"/>
  <c r="H7" i="48"/>
  <c r="G6" i="48"/>
  <c r="H6" i="48" s="1"/>
  <c r="I6" i="48" s="1"/>
  <c r="J6" i="48" s="1"/>
  <c r="K6" i="48" s="1"/>
  <c r="L6" i="48" s="1"/>
  <c r="M6" i="48" s="1"/>
  <c r="N6" i="48" s="1"/>
  <c r="O6" i="48" s="1"/>
  <c r="P6" i="48" s="1"/>
  <c r="Q6" i="48" s="1"/>
  <c r="R6" i="48" s="1"/>
  <c r="S6" i="48" s="1"/>
  <c r="T6" i="48" s="1"/>
  <c r="F5" i="48"/>
  <c r="G5" i="48" s="1"/>
  <c r="H5" i="48" s="1"/>
  <c r="I5" i="48" s="1"/>
  <c r="J5" i="48" s="1"/>
  <c r="K5" i="48" s="1"/>
  <c r="L5" i="48" s="1"/>
  <c r="M5" i="48" s="1"/>
  <c r="N5" i="48" s="1"/>
  <c r="O5" i="48" s="1"/>
  <c r="P5" i="48" s="1"/>
  <c r="Q5" i="48" s="1"/>
  <c r="R5" i="48" s="1"/>
  <c r="S5" i="48" s="1"/>
  <c r="T5" i="48" s="1"/>
  <c r="E4" i="48"/>
  <c r="F4" i="48" s="1"/>
  <c r="G4" i="48" s="1"/>
  <c r="H4" i="48" s="1"/>
  <c r="I4" i="48" s="1"/>
  <c r="J4" i="48" s="1"/>
  <c r="K4" i="48" s="1"/>
  <c r="L4" i="48" s="1"/>
  <c r="M4" i="48" s="1"/>
  <c r="N4" i="48" s="1"/>
  <c r="O4" i="48" s="1"/>
  <c r="P4" i="48" s="1"/>
  <c r="Q4" i="48" s="1"/>
  <c r="R4" i="48" s="1"/>
  <c r="S4" i="48" s="1"/>
  <c r="T4" i="48" s="1"/>
  <c r="D3" i="48"/>
  <c r="E3" i="48" s="1"/>
  <c r="F3" i="48" s="1"/>
  <c r="G3" i="48" s="1"/>
  <c r="H3" i="48" s="1"/>
  <c r="I3" i="48" s="1"/>
  <c r="J3" i="48" s="1"/>
  <c r="K3" i="48" s="1"/>
  <c r="L3" i="48" s="1"/>
  <c r="M3" i="48" s="1"/>
  <c r="N3" i="48" s="1"/>
  <c r="O3" i="48" s="1"/>
  <c r="P3" i="48" s="1"/>
  <c r="Q3" i="48" s="1"/>
  <c r="R3" i="48" s="1"/>
  <c r="S3" i="48" s="1"/>
  <c r="T3" i="48" s="1"/>
  <c r="C2" i="48"/>
  <c r="D2" i="48" s="1"/>
  <c r="E2" i="48" s="1"/>
  <c r="F2" i="48" s="1"/>
  <c r="G2" i="48" s="1"/>
  <c r="H2" i="48" s="1"/>
  <c r="I2" i="48" s="1"/>
  <c r="J2" i="48" s="1"/>
  <c r="K2" i="48" s="1"/>
  <c r="L2" i="48" s="1"/>
  <c r="M2" i="48" s="1"/>
  <c r="N2" i="48" s="1"/>
  <c r="O2" i="48" s="1"/>
  <c r="P2" i="48" s="1"/>
  <c r="Q2" i="48" s="1"/>
  <c r="R2" i="48" s="1"/>
  <c r="S2" i="48" s="1"/>
  <c r="T2" i="48" s="1"/>
  <c r="H18" i="50" l="1"/>
  <c r="R9" i="50"/>
  <c r="R2" i="50"/>
  <c r="A18" i="50"/>
  <c r="R13" i="50"/>
  <c r="L18" i="50"/>
  <c r="R3" i="50"/>
  <c r="B18" i="50"/>
  <c r="M19" i="50"/>
  <c r="S14" i="50"/>
  <c r="I18" i="50"/>
  <c r="R10" i="50"/>
  <c r="D18" i="50"/>
  <c r="R5" i="50"/>
  <c r="R8" i="50"/>
  <c r="G18" i="50"/>
  <c r="K18" i="50"/>
  <c r="R12" i="50"/>
  <c r="R11" i="50"/>
  <c r="J18" i="50"/>
  <c r="T15" i="50"/>
  <c r="N20" i="50"/>
  <c r="E18" i="50"/>
  <c r="R6" i="50"/>
  <c r="C18" i="50"/>
  <c r="R4" i="50"/>
  <c r="F18" i="50"/>
  <c r="R7" i="50"/>
  <c r="A30" i="49"/>
  <c r="K21" i="49"/>
  <c r="A31" i="49" s="1"/>
  <c r="K22" i="49"/>
  <c r="B31" i="49" s="1"/>
  <c r="B30" i="49"/>
  <c r="B12" i="49"/>
  <c r="K3" i="49"/>
  <c r="C30" i="49"/>
  <c r="K23" i="49"/>
  <c r="C31" i="49" s="1"/>
  <c r="K5" i="49"/>
  <c r="D12" i="49"/>
  <c r="M6" i="49"/>
  <c r="E14" i="49"/>
  <c r="N7" i="49"/>
  <c r="F15" i="49"/>
  <c r="K2" i="49"/>
  <c r="A12" i="49"/>
  <c r="K4" i="49"/>
  <c r="C12" i="49"/>
  <c r="D30" i="49"/>
  <c r="K24" i="49"/>
  <c r="D31" i="49" s="1"/>
  <c r="O8" i="49"/>
  <c r="G16" i="49"/>
  <c r="U9" i="48"/>
  <c r="H21" i="48"/>
  <c r="K21" i="48"/>
  <c r="U12" i="48"/>
  <c r="U14" i="48"/>
  <c r="M21" i="48"/>
  <c r="L21" i="48"/>
  <c r="U13" i="48"/>
  <c r="U4" i="48"/>
  <c r="C21" i="48"/>
  <c r="U10" i="48"/>
  <c r="I21" i="48"/>
  <c r="B21" i="48"/>
  <c r="U3" i="48"/>
  <c r="G21" i="48"/>
  <c r="U8" i="48"/>
  <c r="A21" i="48"/>
  <c r="U2" i="48"/>
  <c r="U6" i="48"/>
  <c r="E21" i="48"/>
  <c r="J21" i="48"/>
  <c r="U11" i="48"/>
  <c r="V15" i="48"/>
  <c r="N22" i="48"/>
  <c r="O23" i="48"/>
  <c r="W16" i="48"/>
  <c r="O24" i="48" s="1"/>
  <c r="D21" i="48"/>
  <c r="U5" i="48"/>
  <c r="U7" i="48"/>
  <c r="F21" i="48"/>
  <c r="G19" i="50" l="1"/>
  <c r="S8" i="50"/>
  <c r="S7" i="50"/>
  <c r="F19" i="50"/>
  <c r="I19" i="50"/>
  <c r="S10" i="50"/>
  <c r="C19" i="50"/>
  <c r="S4" i="50"/>
  <c r="M20" i="50"/>
  <c r="T14" i="50"/>
  <c r="E19" i="50"/>
  <c r="S6" i="50"/>
  <c r="D19" i="50"/>
  <c r="S5" i="50"/>
  <c r="S3" i="50"/>
  <c r="B19" i="50"/>
  <c r="U15" i="50"/>
  <c r="N22" i="50" s="1"/>
  <c r="N21" i="50"/>
  <c r="S13" i="50"/>
  <c r="L19" i="50"/>
  <c r="J19" i="50"/>
  <c r="S11" i="50"/>
  <c r="S2" i="50"/>
  <c r="A19" i="50"/>
  <c r="K19" i="50"/>
  <c r="S12" i="50"/>
  <c r="H19" i="50"/>
  <c r="S9" i="50"/>
  <c r="L2" i="49"/>
  <c r="A13" i="49"/>
  <c r="O7" i="49"/>
  <c r="F16" i="49"/>
  <c r="E15" i="49"/>
  <c r="N6" i="49"/>
  <c r="D13" i="49"/>
  <c r="L5" i="49"/>
  <c r="P8" i="49"/>
  <c r="G18" i="49" s="1"/>
  <c r="G17" i="49"/>
  <c r="L3" i="49"/>
  <c r="B13" i="49"/>
  <c r="L4" i="49"/>
  <c r="C13" i="49"/>
  <c r="B22" i="48"/>
  <c r="V3" i="48"/>
  <c r="V4" i="48"/>
  <c r="C22" i="48"/>
  <c r="L22" i="48"/>
  <c r="V13" i="48"/>
  <c r="V5" i="48"/>
  <c r="D22" i="48"/>
  <c r="N23" i="48"/>
  <c r="W15" i="48"/>
  <c r="N24" i="48" s="1"/>
  <c r="V10" i="48"/>
  <c r="I22" i="48"/>
  <c r="M22" i="48"/>
  <c r="V14" i="48"/>
  <c r="V11" i="48"/>
  <c r="J22" i="48"/>
  <c r="V12" i="48"/>
  <c r="K22" i="48"/>
  <c r="E22" i="48"/>
  <c r="V6" i="48"/>
  <c r="V8" i="48"/>
  <c r="G22" i="48"/>
  <c r="V2" i="48"/>
  <c r="A22" i="48"/>
  <c r="V7" i="48"/>
  <c r="F22" i="48"/>
  <c r="V9" i="48"/>
  <c r="H22" i="48"/>
  <c r="D20" i="50" l="1"/>
  <c r="T5" i="50"/>
  <c r="B20" i="50"/>
  <c r="T3" i="50"/>
  <c r="K20" i="50"/>
  <c r="T12" i="50"/>
  <c r="T4" i="50"/>
  <c r="C20" i="50"/>
  <c r="E20" i="50"/>
  <c r="T6" i="50"/>
  <c r="M21" i="50"/>
  <c r="U14" i="50"/>
  <c r="M22" i="50" s="1"/>
  <c r="T2" i="50"/>
  <c r="A20" i="50"/>
  <c r="T13" i="50"/>
  <c r="L20" i="50"/>
  <c r="F20" i="50"/>
  <c r="T7" i="50"/>
  <c r="T8" i="50"/>
  <c r="G20" i="50"/>
  <c r="H20" i="50"/>
  <c r="T9" i="50"/>
  <c r="J20" i="50"/>
  <c r="T11" i="50"/>
  <c r="I20" i="50"/>
  <c r="T10" i="50"/>
  <c r="D14" i="49"/>
  <c r="M5" i="49"/>
  <c r="F17" i="49"/>
  <c r="P7" i="49"/>
  <c r="F18" i="49" s="1"/>
  <c r="O6" i="49"/>
  <c r="E16" i="49"/>
  <c r="M4" i="49"/>
  <c r="C14" i="49"/>
  <c r="M3" i="49"/>
  <c r="B14" i="49"/>
  <c r="A14" i="49"/>
  <c r="M2" i="49"/>
  <c r="W11" i="48"/>
  <c r="J24" i="48" s="1"/>
  <c r="J23" i="48"/>
  <c r="W9" i="48"/>
  <c r="H24" i="48" s="1"/>
  <c r="H23" i="48"/>
  <c r="W8" i="48"/>
  <c r="G24" i="48" s="1"/>
  <c r="G23" i="48"/>
  <c r="D23" i="48"/>
  <c r="W5" i="48"/>
  <c r="D24" i="48" s="1"/>
  <c r="W6" i="48"/>
  <c r="E24" i="48" s="1"/>
  <c r="E23" i="48"/>
  <c r="W7" i="48"/>
  <c r="F24" i="48" s="1"/>
  <c r="F23" i="48"/>
  <c r="W4" i="48"/>
  <c r="C24" i="48" s="1"/>
  <c r="C23" i="48"/>
  <c r="W10" i="48"/>
  <c r="I24" i="48" s="1"/>
  <c r="I23" i="48"/>
  <c r="B23" i="48"/>
  <c r="W3" i="48"/>
  <c r="B24" i="48" s="1"/>
  <c r="M23" i="48"/>
  <c r="W14" i="48"/>
  <c r="M24" i="48" s="1"/>
  <c r="W2" i="48"/>
  <c r="A23" i="48"/>
  <c r="L23" i="48"/>
  <c r="W13" i="48"/>
  <c r="L24" i="48" s="1"/>
  <c r="W12" i="48"/>
  <c r="K24" i="48" s="1"/>
  <c r="K23" i="48"/>
  <c r="U4" i="50" l="1"/>
  <c r="C22" i="50" s="1"/>
  <c r="C21" i="50"/>
  <c r="I21" i="50"/>
  <c r="U10" i="50"/>
  <c r="I22" i="50" s="1"/>
  <c r="U11" i="50"/>
  <c r="J22" i="50" s="1"/>
  <c r="J21" i="50"/>
  <c r="H21" i="50"/>
  <c r="U9" i="50"/>
  <c r="H22" i="50" s="1"/>
  <c r="U3" i="50"/>
  <c r="B22" i="50" s="1"/>
  <c r="B21" i="50"/>
  <c r="E21" i="50"/>
  <c r="U6" i="50"/>
  <c r="E22" i="50" s="1"/>
  <c r="L21" i="50"/>
  <c r="U13" i="50"/>
  <c r="L22" i="50" s="1"/>
  <c r="A21" i="50"/>
  <c r="U2" i="50"/>
  <c r="A22" i="50" s="1"/>
  <c r="U8" i="50"/>
  <c r="G22" i="50" s="1"/>
  <c r="G21" i="50"/>
  <c r="F21" i="50"/>
  <c r="U7" i="50"/>
  <c r="F22" i="50" s="1"/>
  <c r="U5" i="50"/>
  <c r="D22" i="50" s="1"/>
  <c r="D21" i="50"/>
  <c r="K21" i="50"/>
  <c r="U12" i="50"/>
  <c r="K22" i="50" s="1"/>
  <c r="C15" i="49"/>
  <c r="N4" i="49"/>
  <c r="N3" i="49"/>
  <c r="B15" i="49"/>
  <c r="A15" i="49"/>
  <c r="N2" i="49"/>
  <c r="E17" i="49"/>
  <c r="P6" i="49"/>
  <c r="E18" i="49" s="1"/>
  <c r="D15" i="49"/>
  <c r="N5" i="49"/>
  <c r="O5" i="49" l="1"/>
  <c r="D16" i="49"/>
  <c r="O3" i="49"/>
  <c r="B16" i="49"/>
  <c r="O4" i="49"/>
  <c r="C16" i="49"/>
  <c r="O2" i="49"/>
  <c r="A16" i="49"/>
  <c r="P4" i="49" l="1"/>
  <c r="C18" i="49" s="1"/>
  <c r="C17" i="49"/>
  <c r="A17" i="49"/>
  <c r="P2" i="49"/>
  <c r="A18" i="49" s="1"/>
  <c r="P3" i="49"/>
  <c r="B18" i="49" s="1"/>
  <c r="B17" i="49"/>
  <c r="D17" i="49"/>
  <c r="P5" i="49"/>
  <c r="D18" i="49" s="1"/>
  <c r="O14" i="47" l="1"/>
  <c r="N13" i="47"/>
  <c r="O13" i="47" s="1"/>
  <c r="M12" i="47"/>
  <c r="N12" i="47" s="1"/>
  <c r="O12" i="47" s="1"/>
  <c r="M11" i="47"/>
  <c r="N11" i="47" s="1"/>
  <c r="O11" i="47" s="1"/>
  <c r="L11" i="47"/>
  <c r="K10" i="47"/>
  <c r="L10" i="47" s="1"/>
  <c r="M10" i="47" s="1"/>
  <c r="N10" i="47" s="1"/>
  <c r="K9" i="47"/>
  <c r="L9" i="47" s="1"/>
  <c r="M9" i="47" s="1"/>
  <c r="J9" i="47"/>
  <c r="I8" i="47"/>
  <c r="J8" i="47" s="1"/>
  <c r="K8" i="47" s="1"/>
  <c r="L8" i="47" s="1"/>
  <c r="H7" i="47"/>
  <c r="I7" i="47" s="1"/>
  <c r="J7" i="47" s="1"/>
  <c r="K7" i="47" s="1"/>
  <c r="G6" i="47"/>
  <c r="H6" i="47" s="1"/>
  <c r="I6" i="47" s="1"/>
  <c r="J6" i="47" s="1"/>
  <c r="K6" i="47" s="1"/>
  <c r="G5" i="47"/>
  <c r="H5" i="47" s="1"/>
  <c r="I5" i="47" s="1"/>
  <c r="J5" i="47" s="1"/>
  <c r="K5" i="47" s="1"/>
  <c r="F5" i="47"/>
  <c r="E4" i="47"/>
  <c r="F4" i="47" s="1"/>
  <c r="G4" i="47" s="1"/>
  <c r="H4" i="47" s="1"/>
  <c r="I4" i="47" s="1"/>
  <c r="J4" i="47" s="1"/>
  <c r="D3" i="47"/>
  <c r="E3" i="47" s="1"/>
  <c r="F3" i="47" s="1"/>
  <c r="G3" i="47" s="1"/>
  <c r="H3" i="47" s="1"/>
  <c r="C2" i="47"/>
  <c r="D2" i="47" s="1"/>
  <c r="E2" i="47" s="1"/>
  <c r="B9" i="47" l="1"/>
  <c r="I3" i="47"/>
  <c r="M8" i="47"/>
  <c r="G13" i="47"/>
  <c r="F12" i="47"/>
  <c r="L7" i="47"/>
  <c r="A6" i="47"/>
  <c r="F2" i="47"/>
  <c r="L5" i="47"/>
  <c r="D12" i="47"/>
  <c r="O10" i="47"/>
  <c r="I16" i="47" s="1"/>
  <c r="I15" i="47"/>
  <c r="C11" i="47"/>
  <c r="K4" i="47"/>
  <c r="L6" i="47"/>
  <c r="E12" i="47"/>
  <c r="H14" i="47"/>
  <c r="N9" i="47"/>
  <c r="H14" i="46"/>
  <c r="A8" i="40"/>
  <c r="M6" i="47" l="1"/>
  <c r="E13" i="47"/>
  <c r="L4" i="47"/>
  <c r="C12" i="47"/>
  <c r="D13" i="47"/>
  <c r="M5" i="47"/>
  <c r="A7" i="47"/>
  <c r="G2" i="47"/>
  <c r="M7" i="47"/>
  <c r="F13" i="47"/>
  <c r="G14" i="47"/>
  <c r="N8" i="47"/>
  <c r="H15" i="47"/>
  <c r="O9" i="47"/>
  <c r="H16" i="47" s="1"/>
  <c r="J3" i="47"/>
  <c r="B10" i="47"/>
  <c r="N13" i="43"/>
  <c r="O15" i="43"/>
  <c r="P15" i="43" s="1"/>
  <c r="Q15" i="43" s="1"/>
  <c r="O14" i="46"/>
  <c r="P14" i="46" s="1"/>
  <c r="M17" i="46" s="1"/>
  <c r="M12" i="46"/>
  <c r="AB27" i="46"/>
  <c r="AA26" i="46"/>
  <c r="AB26" i="46" s="1"/>
  <c r="Y29" i="46" s="1"/>
  <c r="AA25" i="46"/>
  <c r="AB25" i="46" s="1"/>
  <c r="X29" i="46" s="1"/>
  <c r="Z25" i="46"/>
  <c r="Y24" i="46"/>
  <c r="Z24" i="46" s="1"/>
  <c r="AA24" i="46" s="1"/>
  <c r="Y23" i="46"/>
  <c r="Z23" i="46" s="1"/>
  <c r="X23" i="46"/>
  <c r="W22" i="46"/>
  <c r="X22" i="46" s="1"/>
  <c r="Y22" i="46" s="1"/>
  <c r="V21" i="46"/>
  <c r="W21" i="46" s="1"/>
  <c r="X21" i="46" s="1"/>
  <c r="U20" i="46"/>
  <c r="V20" i="46" s="1"/>
  <c r="W20" i="46" s="1"/>
  <c r="T19" i="46"/>
  <c r="U19" i="46" s="1"/>
  <c r="S18" i="46"/>
  <c r="T18" i="46" s="1"/>
  <c r="R17" i="46"/>
  <c r="S17" i="46" s="1"/>
  <c r="Q16" i="46"/>
  <c r="R16" i="46" s="1"/>
  <c r="P15" i="46"/>
  <c r="Q15" i="46" s="1"/>
  <c r="O13" i="46"/>
  <c r="P13" i="46" s="1"/>
  <c r="N12" i="46"/>
  <c r="O12" i="46" s="1"/>
  <c r="L11" i="46"/>
  <c r="N11" i="46" s="1"/>
  <c r="K10" i="46"/>
  <c r="L10" i="46" s="1"/>
  <c r="M10" i="46" s="1"/>
  <c r="J9" i="46"/>
  <c r="K9" i="46" s="1"/>
  <c r="I8" i="46"/>
  <c r="J8" i="46" s="1"/>
  <c r="H7" i="46"/>
  <c r="I7" i="46" s="1"/>
  <c r="J7" i="46" s="1"/>
  <c r="G6" i="46"/>
  <c r="H6" i="46" s="1"/>
  <c r="I6" i="46" s="1"/>
  <c r="J6" i="46" s="1"/>
  <c r="F5" i="46"/>
  <c r="G5" i="46" s="1"/>
  <c r="H5" i="46" s="1"/>
  <c r="I5" i="46" s="1"/>
  <c r="E4" i="46"/>
  <c r="F4" i="46" s="1"/>
  <c r="G4" i="46" s="1"/>
  <c r="H4" i="46" s="1"/>
  <c r="D3" i="46"/>
  <c r="E3" i="46" s="1"/>
  <c r="F3" i="46" s="1"/>
  <c r="G3" i="46" s="1"/>
  <c r="C2" i="46"/>
  <c r="D2" i="46" s="1"/>
  <c r="E2" i="46" s="1"/>
  <c r="F2" i="46" s="1"/>
  <c r="F14" i="47" l="1"/>
  <c r="N7" i="47"/>
  <c r="C13" i="47"/>
  <c r="M4" i="47"/>
  <c r="O8" i="47"/>
  <c r="G16" i="47" s="1"/>
  <c r="G15" i="47"/>
  <c r="B11" i="47"/>
  <c r="K3" i="47"/>
  <c r="H2" i="47"/>
  <c r="A8" i="47"/>
  <c r="D14" i="47"/>
  <c r="N5" i="47"/>
  <c r="N6" i="47"/>
  <c r="E14" i="47"/>
  <c r="R15" i="43"/>
  <c r="M11" i="46"/>
  <c r="Q14" i="46"/>
  <c r="A7" i="46"/>
  <c r="G2" i="46"/>
  <c r="I4" i="46"/>
  <c r="J5" i="46"/>
  <c r="H3" i="46"/>
  <c r="E11" i="46"/>
  <c r="K6" i="46"/>
  <c r="K7" i="46"/>
  <c r="L9" i="46"/>
  <c r="M9" i="46" s="1"/>
  <c r="O11" i="46"/>
  <c r="Q13" i="46"/>
  <c r="S16" i="46"/>
  <c r="U18" i="46"/>
  <c r="K8" i="46"/>
  <c r="N10" i="46"/>
  <c r="P12" i="46"/>
  <c r="R15" i="46"/>
  <c r="T17" i="46"/>
  <c r="V19" i="46"/>
  <c r="X20" i="46"/>
  <c r="Y21" i="46"/>
  <c r="Z22" i="46"/>
  <c r="AA23" i="46"/>
  <c r="AB24" i="46"/>
  <c r="W29" i="46" s="1"/>
  <c r="O5" i="47" l="1"/>
  <c r="D16" i="47" s="1"/>
  <c r="D15" i="47"/>
  <c r="A9" i="47"/>
  <c r="I2" i="47"/>
  <c r="L3" i="47"/>
  <c r="B12" i="47"/>
  <c r="N4" i="47"/>
  <c r="C14" i="47"/>
  <c r="O7" i="47"/>
  <c r="F16" i="47" s="1"/>
  <c r="F15" i="47"/>
  <c r="O6" i="47"/>
  <c r="E16" i="47" s="1"/>
  <c r="E15" i="47"/>
  <c r="S15" i="43"/>
  <c r="N19" i="43"/>
  <c r="R14" i="46"/>
  <c r="M18" i="46"/>
  <c r="W19" i="46"/>
  <c r="U17" i="46"/>
  <c r="S15" i="46"/>
  <c r="K17" i="46"/>
  <c r="Q12" i="46"/>
  <c r="O10" i="46"/>
  <c r="L8" i="46"/>
  <c r="M8" i="46" s="1"/>
  <c r="G14" i="46" s="1"/>
  <c r="V18" i="46"/>
  <c r="T16" i="46"/>
  <c r="R13" i="46"/>
  <c r="P11" i="46"/>
  <c r="N9" i="46"/>
  <c r="AB23" i="46"/>
  <c r="V29" i="46" s="1"/>
  <c r="AA22" i="46"/>
  <c r="Z21" i="46"/>
  <c r="Y20" i="46"/>
  <c r="L7" i="46"/>
  <c r="M7" i="46" s="1"/>
  <c r="F14" i="46" s="1"/>
  <c r="E12" i="46"/>
  <c r="L6" i="46"/>
  <c r="M6" i="46" s="1"/>
  <c r="E14" i="46" s="1"/>
  <c r="B9" i="46"/>
  <c r="I3" i="46"/>
  <c r="D11" i="46"/>
  <c r="K5" i="46"/>
  <c r="C10" i="46"/>
  <c r="J4" i="46"/>
  <c r="A8" i="46"/>
  <c r="H2" i="46"/>
  <c r="B13" i="47" l="1"/>
  <c r="M3" i="47"/>
  <c r="J2" i="47"/>
  <c r="A10" i="47"/>
  <c r="O4" i="47"/>
  <c r="C16" i="47" s="1"/>
  <c r="C15" i="47"/>
  <c r="N20" i="43"/>
  <c r="T15" i="43"/>
  <c r="N21" i="43" s="1"/>
  <c r="M19" i="46"/>
  <c r="S14" i="46"/>
  <c r="F13" i="46"/>
  <c r="N7" i="46"/>
  <c r="S26" i="46"/>
  <c r="Z20" i="46"/>
  <c r="AA21" i="46"/>
  <c r="AB22" i="46"/>
  <c r="U29" i="46" s="1"/>
  <c r="A9" i="46"/>
  <c r="I2" i="46"/>
  <c r="C11" i="46"/>
  <c r="K4" i="46"/>
  <c r="D12" i="46"/>
  <c r="L5" i="46"/>
  <c r="M5" i="46" s="1"/>
  <c r="D14" i="46" s="1"/>
  <c r="B10" i="46"/>
  <c r="J3" i="46"/>
  <c r="E13" i="46"/>
  <c r="N6" i="46"/>
  <c r="O9" i="46"/>
  <c r="H15" i="46"/>
  <c r="Q11" i="46"/>
  <c r="J17" i="46"/>
  <c r="S13" i="46"/>
  <c r="L19" i="46"/>
  <c r="U16" i="46"/>
  <c r="O21" i="46"/>
  <c r="W18" i="46"/>
  <c r="N8" i="46"/>
  <c r="P10" i="46"/>
  <c r="I16" i="46"/>
  <c r="R12" i="46"/>
  <c r="K18" i="46"/>
  <c r="T15" i="46"/>
  <c r="N20" i="46"/>
  <c r="V17" i="46"/>
  <c r="X19" i="46"/>
  <c r="A11" i="47" l="1"/>
  <c r="K2" i="47"/>
  <c r="N3" i="47"/>
  <c r="B14" i="47"/>
  <c r="T14" i="46"/>
  <c r="M20" i="46"/>
  <c r="R25" i="46"/>
  <c r="Y19" i="46"/>
  <c r="W17" i="46"/>
  <c r="N21" i="46"/>
  <c r="U15" i="46"/>
  <c r="K19" i="46"/>
  <c r="S12" i="46"/>
  <c r="K20" i="46" s="1"/>
  <c r="I17" i="46"/>
  <c r="Q10" i="46"/>
  <c r="G15" i="46"/>
  <c r="O8" i="46"/>
  <c r="Q24" i="46"/>
  <c r="X18" i="46"/>
  <c r="O22" i="46"/>
  <c r="V16" i="46"/>
  <c r="L20" i="46"/>
  <c r="T13" i="46"/>
  <c r="J18" i="46"/>
  <c r="R11" i="46"/>
  <c r="H16" i="46"/>
  <c r="P9" i="46"/>
  <c r="E15" i="46"/>
  <c r="O6" i="46"/>
  <c r="B11" i="46"/>
  <c r="K3" i="46"/>
  <c r="D13" i="46"/>
  <c r="N5" i="46"/>
  <c r="C12" i="46"/>
  <c r="L4" i="46"/>
  <c r="M4" i="46" s="1"/>
  <c r="C14" i="46" s="1"/>
  <c r="A10" i="46"/>
  <c r="J2" i="46"/>
  <c r="AB21" i="46"/>
  <c r="T29" i="46" s="1"/>
  <c r="T28" i="46"/>
  <c r="AA20" i="46"/>
  <c r="S27" i="46"/>
  <c r="O7" i="46"/>
  <c r="F15" i="46"/>
  <c r="B15" i="47" l="1"/>
  <c r="O3" i="47"/>
  <c r="B16" i="47" s="1"/>
  <c r="L2" i="47"/>
  <c r="A12" i="47"/>
  <c r="M21" i="46"/>
  <c r="U14" i="46"/>
  <c r="F16" i="46"/>
  <c r="P7" i="46"/>
  <c r="S28" i="46"/>
  <c r="AB20" i="46"/>
  <c r="S29" i="46" s="1"/>
  <c r="A11" i="46"/>
  <c r="K2" i="46"/>
  <c r="C13" i="46"/>
  <c r="N4" i="46"/>
  <c r="D15" i="46"/>
  <c r="O5" i="46"/>
  <c r="B12" i="46"/>
  <c r="L3" i="46"/>
  <c r="M3" i="46" s="1"/>
  <c r="B14" i="46" s="1"/>
  <c r="E16" i="46"/>
  <c r="P6" i="46"/>
  <c r="Q9" i="46"/>
  <c r="H17" i="46"/>
  <c r="S11" i="46"/>
  <c r="J19" i="46"/>
  <c r="U13" i="46"/>
  <c r="L22" i="46" s="1"/>
  <c r="L21" i="46"/>
  <c r="W16" i="46"/>
  <c r="O23" i="46"/>
  <c r="Y18" i="46"/>
  <c r="Q25" i="46"/>
  <c r="P8" i="46"/>
  <c r="G16" i="46"/>
  <c r="R10" i="46"/>
  <c r="I18" i="46"/>
  <c r="T12" i="46"/>
  <c r="K21" i="46" s="1"/>
  <c r="V15" i="46"/>
  <c r="N22" i="46"/>
  <c r="X17" i="46"/>
  <c r="P24" i="46"/>
  <c r="Z19" i="46"/>
  <c r="R26" i="46"/>
  <c r="M2" i="47" l="1"/>
  <c r="A13" i="47"/>
  <c r="V14" i="46"/>
  <c r="M22" i="46"/>
  <c r="R27" i="46"/>
  <c r="AA19" i="46"/>
  <c r="P25" i="46"/>
  <c r="Y17" i="46"/>
  <c r="N23" i="46"/>
  <c r="W15" i="46"/>
  <c r="U12" i="46"/>
  <c r="K22" i="46" s="1"/>
  <c r="I19" i="46"/>
  <c r="S10" i="46"/>
  <c r="G17" i="46"/>
  <c r="Q8" i="46"/>
  <c r="Q26" i="46"/>
  <c r="Z18" i="46"/>
  <c r="O24" i="46"/>
  <c r="X16" i="46"/>
  <c r="V13" i="46"/>
  <c r="J20" i="46"/>
  <c r="T11" i="46"/>
  <c r="H18" i="46"/>
  <c r="R9" i="46"/>
  <c r="E17" i="46"/>
  <c r="Q6" i="46"/>
  <c r="B13" i="46"/>
  <c r="N3" i="46"/>
  <c r="D16" i="46"/>
  <c r="P5" i="46"/>
  <c r="C15" i="46"/>
  <c r="O4" i="46"/>
  <c r="A12" i="46"/>
  <c r="L2" i="46"/>
  <c r="M2" i="46" s="1"/>
  <c r="A14" i="46" s="1"/>
  <c r="Q7" i="46"/>
  <c r="F17" i="46"/>
  <c r="N2" i="47" l="1"/>
  <c r="A14" i="47"/>
  <c r="M23" i="46"/>
  <c r="W14" i="46"/>
  <c r="F18" i="46"/>
  <c r="R7" i="46"/>
  <c r="A13" i="46"/>
  <c r="N2" i="46"/>
  <c r="C16" i="46"/>
  <c r="P4" i="46"/>
  <c r="D17" i="46"/>
  <c r="Q5" i="46"/>
  <c r="B15" i="46"/>
  <c r="O3" i="46"/>
  <c r="E18" i="46"/>
  <c r="R6" i="46"/>
  <c r="S9" i="46"/>
  <c r="H19" i="46"/>
  <c r="U11" i="46"/>
  <c r="J21" i="46"/>
  <c r="W13" i="46"/>
  <c r="L23" i="46"/>
  <c r="Y16" i="46"/>
  <c r="O25" i="46"/>
  <c r="AA18" i="46"/>
  <c r="Q27" i="46"/>
  <c r="R8" i="46"/>
  <c r="G18" i="46"/>
  <c r="T10" i="46"/>
  <c r="I20" i="46"/>
  <c r="V12" i="46"/>
  <c r="K23" i="46" s="1"/>
  <c r="X15" i="46"/>
  <c r="N24" i="46"/>
  <c r="Z17" i="46"/>
  <c r="P26" i="46"/>
  <c r="AB19" i="46"/>
  <c r="R29" i="46" s="1"/>
  <c r="R28" i="46"/>
  <c r="A15" i="47" l="1"/>
  <c r="O2" i="47"/>
  <c r="A16" i="47" s="1"/>
  <c r="X14" i="46"/>
  <c r="M24" i="46"/>
  <c r="P27" i="46"/>
  <c r="AA17" i="46"/>
  <c r="N25" i="46"/>
  <c r="Y15" i="46"/>
  <c r="W12" i="46"/>
  <c r="K24" i="46" s="1"/>
  <c r="I21" i="46"/>
  <c r="U10" i="46"/>
  <c r="G19" i="46"/>
  <c r="S8" i="46"/>
  <c r="Q28" i="46"/>
  <c r="AB18" i="46"/>
  <c r="Q29" i="46" s="1"/>
  <c r="O26" i="46"/>
  <c r="Z16" i="46"/>
  <c r="L24" i="46"/>
  <c r="X13" i="46"/>
  <c r="J22" i="46"/>
  <c r="V11" i="46"/>
  <c r="H20" i="46"/>
  <c r="T9" i="46"/>
  <c r="E19" i="46"/>
  <c r="S6" i="46"/>
  <c r="B16" i="46"/>
  <c r="P3" i="46"/>
  <c r="D18" i="46"/>
  <c r="R5" i="46"/>
  <c r="C17" i="46"/>
  <c r="Q4" i="46"/>
  <c r="A15" i="46"/>
  <c r="O2" i="46"/>
  <c r="S7" i="46"/>
  <c r="F19" i="46"/>
  <c r="M25" i="46" l="1"/>
  <c r="Y14" i="46"/>
  <c r="F20" i="46"/>
  <c r="T7" i="46"/>
  <c r="A16" i="46"/>
  <c r="P2" i="46"/>
  <c r="C18" i="46"/>
  <c r="R4" i="46"/>
  <c r="D19" i="46"/>
  <c r="S5" i="46"/>
  <c r="B17" i="46"/>
  <c r="Q3" i="46"/>
  <c r="E20" i="46"/>
  <c r="T6" i="46"/>
  <c r="U9" i="46"/>
  <c r="H21" i="46"/>
  <c r="W11" i="46"/>
  <c r="J23" i="46"/>
  <c r="Y13" i="46"/>
  <c r="L25" i="46"/>
  <c r="AA16" i="46"/>
  <c r="O27" i="46"/>
  <c r="T8" i="46"/>
  <c r="G20" i="46"/>
  <c r="V10" i="46"/>
  <c r="I22" i="46"/>
  <c r="X12" i="46"/>
  <c r="K25" i="46" s="1"/>
  <c r="Z15" i="46"/>
  <c r="N26" i="46"/>
  <c r="AB17" i="46"/>
  <c r="P29" i="46" s="1"/>
  <c r="P28" i="46"/>
  <c r="Z14" i="46" l="1"/>
  <c r="M26" i="46"/>
  <c r="N27" i="46"/>
  <c r="AA15" i="46"/>
  <c r="Y12" i="46"/>
  <c r="K26" i="46" s="1"/>
  <c r="I23" i="46"/>
  <c r="W10" i="46"/>
  <c r="G21" i="46"/>
  <c r="U8" i="46"/>
  <c r="O28" i="46"/>
  <c r="AB16" i="46"/>
  <c r="O29" i="46" s="1"/>
  <c r="L26" i="46"/>
  <c r="Z13" i="46"/>
  <c r="J24" i="46"/>
  <c r="X11" i="46"/>
  <c r="H22" i="46"/>
  <c r="V9" i="46"/>
  <c r="E21" i="46"/>
  <c r="U6" i="46"/>
  <c r="B18" i="46"/>
  <c r="R3" i="46"/>
  <c r="D20" i="46"/>
  <c r="T5" i="46"/>
  <c r="C19" i="46"/>
  <c r="S4" i="46"/>
  <c r="A17" i="46"/>
  <c r="Q2" i="46"/>
  <c r="U7" i="46"/>
  <c r="F21" i="46"/>
  <c r="M27" i="46" l="1"/>
  <c r="AA14" i="46"/>
  <c r="F22" i="46"/>
  <c r="V7" i="46"/>
  <c r="A18" i="46"/>
  <c r="R2" i="46"/>
  <c r="C20" i="46"/>
  <c r="T4" i="46"/>
  <c r="D21" i="46"/>
  <c r="U5" i="46"/>
  <c r="B19" i="46"/>
  <c r="S3" i="46"/>
  <c r="E22" i="46"/>
  <c r="V6" i="46"/>
  <c r="W9" i="46"/>
  <c r="H23" i="46"/>
  <c r="Y11" i="46"/>
  <c r="J25" i="46"/>
  <c r="AA13" i="46"/>
  <c r="L27" i="46"/>
  <c r="V8" i="46"/>
  <c r="G22" i="46"/>
  <c r="X10" i="46"/>
  <c r="I24" i="46"/>
  <c r="Z12" i="46"/>
  <c r="K27" i="46" s="1"/>
  <c r="AB15" i="46"/>
  <c r="N29" i="46" s="1"/>
  <c r="N28" i="46"/>
  <c r="AB14" i="46" l="1"/>
  <c r="M29" i="46" s="1"/>
  <c r="M28" i="46"/>
  <c r="AA12" i="46"/>
  <c r="K28" i="46" s="1"/>
  <c r="I25" i="46"/>
  <c r="Y10" i="46"/>
  <c r="G23" i="46"/>
  <c r="W8" i="46"/>
  <c r="L28" i="46"/>
  <c r="AB13" i="46"/>
  <c r="L29" i="46" s="1"/>
  <c r="J26" i="46"/>
  <c r="Z11" i="46"/>
  <c r="H24" i="46"/>
  <c r="X9" i="46"/>
  <c r="E23" i="46"/>
  <c r="W6" i="46"/>
  <c r="B20" i="46"/>
  <c r="T3" i="46"/>
  <c r="D22" i="46"/>
  <c r="V5" i="46"/>
  <c r="C21" i="46"/>
  <c r="U4" i="46"/>
  <c r="A19" i="46"/>
  <c r="S2" i="46"/>
  <c r="A20" i="46" s="1"/>
  <c r="W7" i="46"/>
  <c r="F23" i="46"/>
  <c r="F24" i="46" l="1"/>
  <c r="X7" i="46"/>
  <c r="T2" i="46"/>
  <c r="A21" i="46" s="1"/>
  <c r="C22" i="46"/>
  <c r="V4" i="46"/>
  <c r="D23" i="46"/>
  <c r="W5" i="46"/>
  <c r="B21" i="46"/>
  <c r="U3" i="46"/>
  <c r="E24" i="46"/>
  <c r="X6" i="46"/>
  <c r="Y9" i="46"/>
  <c r="H25" i="46"/>
  <c r="AA11" i="46"/>
  <c r="J27" i="46"/>
  <c r="X8" i="46"/>
  <c r="G24" i="46"/>
  <c r="Z10" i="46"/>
  <c r="I26" i="46"/>
  <c r="AB12" i="46"/>
  <c r="K29" i="46" s="1"/>
  <c r="I27" i="46" l="1"/>
  <c r="AA10" i="46"/>
  <c r="G25" i="46"/>
  <c r="Y8" i="46"/>
  <c r="J28" i="46"/>
  <c r="AB11" i="46"/>
  <c r="J29" i="46" s="1"/>
  <c r="H26" i="46"/>
  <c r="Z9" i="46"/>
  <c r="E25" i="46"/>
  <c r="Y6" i="46"/>
  <c r="B22" i="46"/>
  <c r="V3" i="46"/>
  <c r="D24" i="46"/>
  <c r="X5" i="46"/>
  <c r="C23" i="46"/>
  <c r="W4" i="46"/>
  <c r="U2" i="46"/>
  <c r="A22" i="46" s="1"/>
  <c r="Y7" i="46"/>
  <c r="F25" i="46"/>
  <c r="F26" i="46" l="1"/>
  <c r="Z7" i="46"/>
  <c r="V2" i="46"/>
  <c r="A23" i="46" s="1"/>
  <c r="C24" i="46"/>
  <c r="X4" i="46"/>
  <c r="D25" i="46"/>
  <c r="Y5" i="46"/>
  <c r="B23" i="46"/>
  <c r="W3" i="46"/>
  <c r="E26" i="46"/>
  <c r="Z6" i="46"/>
  <c r="AA9" i="46"/>
  <c r="H27" i="46"/>
  <c r="Z8" i="46"/>
  <c r="G26" i="46"/>
  <c r="AB10" i="46"/>
  <c r="I28" i="46"/>
  <c r="G27" i="46" l="1"/>
  <c r="AA8" i="46"/>
  <c r="H28" i="46"/>
  <c r="AB9" i="46"/>
  <c r="E27" i="46"/>
  <c r="AA6" i="46"/>
  <c r="B24" i="46"/>
  <c r="X3" i="46"/>
  <c r="D26" i="46"/>
  <c r="Z5" i="46"/>
  <c r="C25" i="46"/>
  <c r="Y4" i="46"/>
  <c r="W2" i="46"/>
  <c r="A24" i="46" s="1"/>
  <c r="AA7" i="46"/>
  <c r="F27" i="46"/>
  <c r="F28" i="46" l="1"/>
  <c r="AB7" i="46"/>
  <c r="X2" i="46"/>
  <c r="A25" i="46" s="1"/>
  <c r="C26" i="46"/>
  <c r="Z4" i="46"/>
  <c r="D27" i="46"/>
  <c r="AA5" i="46"/>
  <c r="B25" i="46"/>
  <c r="Y3" i="46"/>
  <c r="E28" i="46"/>
  <c r="AB6" i="46"/>
  <c r="AB8" i="46"/>
  <c r="G28" i="46"/>
  <c r="B26" i="46" l="1"/>
  <c r="Z3" i="46"/>
  <c r="D28" i="46"/>
  <c r="AB5" i="46"/>
  <c r="C27" i="46"/>
  <c r="AA4" i="46"/>
  <c r="Y2" i="46"/>
  <c r="A26" i="46" s="1"/>
  <c r="Z2" i="46" l="1"/>
  <c r="A27" i="46" s="1"/>
  <c r="C28" i="46"/>
  <c r="AB4" i="46"/>
  <c r="B27" i="46"/>
  <c r="AA3" i="46"/>
  <c r="B28" i="46" l="1"/>
  <c r="AB3" i="46"/>
  <c r="AA2" i="46"/>
  <c r="A28" i="46" l="1"/>
  <c r="AB2" i="46"/>
  <c r="AB27" i="45" l="1"/>
  <c r="AC27" i="45" s="1"/>
  <c r="AD27" i="45" s="1"/>
  <c r="AE27" i="45" s="1"/>
  <c r="AF27" i="45" s="1"/>
  <c r="Z33" i="45" s="1"/>
  <c r="AF31" i="45"/>
  <c r="AE30" i="45"/>
  <c r="AF30" i="45" s="1"/>
  <c r="AD29" i="45"/>
  <c r="AE29" i="45" s="1"/>
  <c r="AF29" i="45" s="1"/>
  <c r="AC28" i="45"/>
  <c r="AD28" i="45" s="1"/>
  <c r="AE28" i="45" s="1"/>
  <c r="AF28" i="45" s="1"/>
  <c r="AA26" i="45"/>
  <c r="AB26" i="45" s="1"/>
  <c r="AC26" i="45" s="1"/>
  <c r="AD26" i="45" s="1"/>
  <c r="AE26" i="45" s="1"/>
  <c r="Z25" i="45"/>
  <c r="AA25" i="45" s="1"/>
  <c r="AB25" i="45" s="1"/>
  <c r="AC25" i="45" s="1"/>
  <c r="Y24" i="45"/>
  <c r="Z24" i="45" s="1"/>
  <c r="X23" i="45"/>
  <c r="Y23" i="45" s="1"/>
  <c r="W22" i="45"/>
  <c r="X22" i="45" s="1"/>
  <c r="V21" i="45"/>
  <c r="W21" i="45" s="1"/>
  <c r="U20" i="45"/>
  <c r="V20" i="45" s="1"/>
  <c r="T19" i="45"/>
  <c r="U19" i="45" s="1"/>
  <c r="S18" i="45"/>
  <c r="T18" i="45" s="1"/>
  <c r="R17" i="45"/>
  <c r="S17" i="45" s="1"/>
  <c r="Q16" i="45"/>
  <c r="R16" i="45" s="1"/>
  <c r="P15" i="45"/>
  <c r="Q15" i="45" s="1"/>
  <c r="O14" i="45"/>
  <c r="P14" i="45" s="1"/>
  <c r="N13" i="45"/>
  <c r="O13" i="45" s="1"/>
  <c r="M12" i="45"/>
  <c r="N12" i="45" s="1"/>
  <c r="L11" i="45"/>
  <c r="M11" i="45" s="1"/>
  <c r="K10" i="45"/>
  <c r="L10" i="45" s="1"/>
  <c r="J9" i="45"/>
  <c r="K9" i="45" s="1"/>
  <c r="I8" i="45"/>
  <c r="J8" i="45" s="1"/>
  <c r="H7" i="45"/>
  <c r="I7" i="45" s="1"/>
  <c r="J7" i="45" s="1"/>
  <c r="G6" i="45"/>
  <c r="H6" i="45" s="1"/>
  <c r="I6" i="45" s="1"/>
  <c r="J6" i="45" s="1"/>
  <c r="F5" i="45"/>
  <c r="G5" i="45" s="1"/>
  <c r="H5" i="45" s="1"/>
  <c r="I5" i="45" s="1"/>
  <c r="E4" i="45"/>
  <c r="F4" i="45" s="1"/>
  <c r="G4" i="45" s="1"/>
  <c r="H4" i="45" s="1"/>
  <c r="D3" i="45"/>
  <c r="E3" i="45" s="1"/>
  <c r="F3" i="45" s="1"/>
  <c r="G3" i="45" s="1"/>
  <c r="C2" i="45"/>
  <c r="D2" i="45" s="1"/>
  <c r="E2" i="45" s="1"/>
  <c r="F2" i="45" s="1"/>
  <c r="I8" i="44"/>
  <c r="H7" i="44"/>
  <c r="I7" i="44" s="1"/>
  <c r="G6" i="44"/>
  <c r="H6" i="44" s="1"/>
  <c r="I6" i="44" s="1"/>
  <c r="F5" i="44"/>
  <c r="G5" i="44" s="1"/>
  <c r="H5" i="44" s="1"/>
  <c r="I5" i="44" s="1"/>
  <c r="E4" i="44"/>
  <c r="F4" i="44" s="1"/>
  <c r="G4" i="44" s="1"/>
  <c r="H4" i="44" s="1"/>
  <c r="D3" i="44"/>
  <c r="E3" i="44" s="1"/>
  <c r="F3" i="44" s="1"/>
  <c r="G3" i="44" s="1"/>
  <c r="C2" i="44"/>
  <c r="D2" i="44" s="1"/>
  <c r="E2" i="44" s="1"/>
  <c r="F2" i="44" s="1"/>
  <c r="AA26" i="44"/>
  <c r="Z25" i="44"/>
  <c r="AA25" i="44" s="1"/>
  <c r="X28" i="44" s="1"/>
  <c r="Y24" i="44"/>
  <c r="Z24" i="44" s="1"/>
  <c r="X23" i="44"/>
  <c r="Y23" i="44" s="1"/>
  <c r="W22" i="44"/>
  <c r="X22" i="44" s="1"/>
  <c r="V21" i="44"/>
  <c r="W21" i="44" s="1"/>
  <c r="U20" i="44"/>
  <c r="V20" i="44" s="1"/>
  <c r="T19" i="44"/>
  <c r="U19" i="44" s="1"/>
  <c r="S18" i="44"/>
  <c r="T18" i="44" s="1"/>
  <c r="R17" i="44"/>
  <c r="S17" i="44" s="1"/>
  <c r="Q16" i="44"/>
  <c r="R16" i="44" s="1"/>
  <c r="S16" i="44" s="1"/>
  <c r="P15" i="44"/>
  <c r="Q15" i="44" s="1"/>
  <c r="O14" i="44"/>
  <c r="P14" i="44" s="1"/>
  <c r="Q14" i="44" s="1"/>
  <c r="N13" i="44"/>
  <c r="O13" i="44" s="1"/>
  <c r="M12" i="44"/>
  <c r="N12" i="44" s="1"/>
  <c r="O12" i="44" s="1"/>
  <c r="L11" i="44"/>
  <c r="M11" i="44" s="1"/>
  <c r="N11" i="44" s="1"/>
  <c r="K10" i="44"/>
  <c r="L10" i="44" s="1"/>
  <c r="M10" i="44" s="1"/>
  <c r="J9" i="44"/>
  <c r="K9" i="44" s="1"/>
  <c r="J8" i="44"/>
  <c r="K8" i="44" s="1"/>
  <c r="K10" i="43"/>
  <c r="K10" i="40"/>
  <c r="J9" i="43"/>
  <c r="I8" i="43"/>
  <c r="J8" i="43" s="1"/>
  <c r="H7" i="43"/>
  <c r="I7" i="43" s="1"/>
  <c r="J7" i="43" s="1"/>
  <c r="G6" i="43"/>
  <c r="H6" i="43" s="1"/>
  <c r="I6" i="43" s="1"/>
  <c r="J6" i="43" s="1"/>
  <c r="F5" i="43"/>
  <c r="G5" i="43" s="1"/>
  <c r="H5" i="43" s="1"/>
  <c r="I5" i="43" s="1"/>
  <c r="E4" i="43"/>
  <c r="F4" i="43" s="1"/>
  <c r="G4" i="43" s="1"/>
  <c r="H4" i="43" s="1"/>
  <c r="D3" i="43"/>
  <c r="E3" i="43" s="1"/>
  <c r="F3" i="43" s="1"/>
  <c r="G3" i="43" s="1"/>
  <c r="C2" i="43"/>
  <c r="D2" i="43" s="1"/>
  <c r="E2" i="43" s="1"/>
  <c r="F2" i="43" s="1"/>
  <c r="T19" i="43"/>
  <c r="S18" i="43"/>
  <c r="T18" i="43" s="1"/>
  <c r="R17" i="43"/>
  <c r="S17" i="43" s="1"/>
  <c r="Q16" i="43"/>
  <c r="R16" i="43" s="1"/>
  <c r="P14" i="43"/>
  <c r="Q14" i="43" s="1"/>
  <c r="O13" i="43"/>
  <c r="P13" i="43" s="1"/>
  <c r="M12" i="43"/>
  <c r="K14" i="43" s="1"/>
  <c r="L11" i="43"/>
  <c r="M11" i="43" s="1"/>
  <c r="L10" i="43"/>
  <c r="K9" i="43"/>
  <c r="P15" i="40"/>
  <c r="O14" i="40"/>
  <c r="P14" i="40" s="1"/>
  <c r="Q14" i="40" s="1"/>
  <c r="R14" i="40" s="1"/>
  <c r="S14" i="40" s="1"/>
  <c r="N13" i="40"/>
  <c r="O13" i="40" s="1"/>
  <c r="P13" i="40" s="1"/>
  <c r="Q13" i="40" s="1"/>
  <c r="R13" i="40" s="1"/>
  <c r="M12" i="40"/>
  <c r="N12" i="40" s="1"/>
  <c r="O12" i="40" s="1"/>
  <c r="L11" i="40"/>
  <c r="M11" i="40" s="1"/>
  <c r="N11" i="40" s="1"/>
  <c r="O11" i="40" s="1"/>
  <c r="P11" i="40" s="1"/>
  <c r="J17" i="40" s="1"/>
  <c r="L10" i="40"/>
  <c r="M10" i="40" s="1"/>
  <c r="N10" i="40" s="1"/>
  <c r="O10" i="40" s="1"/>
  <c r="P10" i="40" s="1"/>
  <c r="I17" i="40" s="1"/>
  <c r="J9" i="40"/>
  <c r="K9" i="40" s="1"/>
  <c r="L9" i="40" s="1"/>
  <c r="M9" i="40" s="1"/>
  <c r="N9" i="40" s="1"/>
  <c r="O9" i="40" s="1"/>
  <c r="P9" i="40" s="1"/>
  <c r="H17" i="40" s="1"/>
  <c r="I8" i="40"/>
  <c r="J8" i="40" s="1"/>
  <c r="K8" i="40" s="1"/>
  <c r="L8" i="40" s="1"/>
  <c r="M8" i="40" s="1"/>
  <c r="N8" i="40" s="1"/>
  <c r="O8" i="40" s="1"/>
  <c r="P8" i="40" s="1"/>
  <c r="G17" i="40" s="1"/>
  <c r="H7" i="40"/>
  <c r="I7" i="40" s="1"/>
  <c r="J7" i="40" s="1"/>
  <c r="K7" i="40" s="1"/>
  <c r="L7" i="40" s="1"/>
  <c r="M7" i="40" s="1"/>
  <c r="N7" i="40" s="1"/>
  <c r="O7" i="40" s="1"/>
  <c r="P7" i="40" s="1"/>
  <c r="F17" i="40" s="1"/>
  <c r="G6" i="40"/>
  <c r="H6" i="40" s="1"/>
  <c r="I6" i="40" s="1"/>
  <c r="J6" i="40" s="1"/>
  <c r="K6" i="40" s="1"/>
  <c r="L6" i="40" s="1"/>
  <c r="M6" i="40" s="1"/>
  <c r="N6" i="40" s="1"/>
  <c r="O6" i="40" s="1"/>
  <c r="P6" i="40" s="1"/>
  <c r="E17" i="40" s="1"/>
  <c r="F5" i="40"/>
  <c r="G5" i="40" s="1"/>
  <c r="H5" i="40" s="1"/>
  <c r="I5" i="40" s="1"/>
  <c r="J5" i="40" s="1"/>
  <c r="K5" i="40" s="1"/>
  <c r="L5" i="40" s="1"/>
  <c r="M5" i="40" s="1"/>
  <c r="N5" i="40" s="1"/>
  <c r="O5" i="40" s="1"/>
  <c r="P5" i="40" s="1"/>
  <c r="D17" i="40" s="1"/>
  <c r="F4" i="40"/>
  <c r="G4" i="40" s="1"/>
  <c r="H4" i="40" s="1"/>
  <c r="I4" i="40" s="1"/>
  <c r="J4" i="40" s="1"/>
  <c r="K4" i="40" s="1"/>
  <c r="L4" i="40" s="1"/>
  <c r="M4" i="40" s="1"/>
  <c r="N4" i="40" s="1"/>
  <c r="O4" i="40" s="1"/>
  <c r="P4" i="40" s="1"/>
  <c r="C17" i="40" s="1"/>
  <c r="D3" i="40"/>
  <c r="E3" i="40" s="1"/>
  <c r="F3" i="40" s="1"/>
  <c r="G3" i="40" s="1"/>
  <c r="H3" i="40" s="1"/>
  <c r="I3" i="40" s="1"/>
  <c r="J3" i="40" s="1"/>
  <c r="K3" i="40" s="1"/>
  <c r="L3" i="40" s="1"/>
  <c r="M3" i="40" s="1"/>
  <c r="N3" i="40" s="1"/>
  <c r="O3" i="40" s="1"/>
  <c r="P3" i="40" s="1"/>
  <c r="B17" i="40" s="1"/>
  <c r="C2" i="40"/>
  <c r="D2" i="40" s="1"/>
  <c r="E2" i="40" s="1"/>
  <c r="F2" i="40" s="1"/>
  <c r="T19" i="40"/>
  <c r="S18" i="40"/>
  <c r="T18" i="40" s="1"/>
  <c r="R17" i="40"/>
  <c r="S17" i="40" s="1"/>
  <c r="T17" i="40" s="1"/>
  <c r="Q16" i="40"/>
  <c r="R16" i="40" s="1"/>
  <c r="S16" i="40" s="1"/>
  <c r="T16" i="40" s="1"/>
  <c r="O21" i="40" s="1"/>
  <c r="Q15" i="40"/>
  <c r="R15" i="40" s="1"/>
  <c r="S15" i="40" s="1"/>
  <c r="T15" i="40" s="1"/>
  <c r="N11" i="43" l="1"/>
  <c r="J15" i="43" s="1"/>
  <c r="J14" i="43"/>
  <c r="Y32" i="45"/>
  <c r="AF26" i="45"/>
  <c r="Y33" i="45" s="1"/>
  <c r="O12" i="43"/>
  <c r="N12" i="43"/>
  <c r="K15" i="43" s="1"/>
  <c r="AD25" i="45"/>
  <c r="X30" i="45"/>
  <c r="L16" i="43"/>
  <c r="A7" i="45"/>
  <c r="G2" i="45"/>
  <c r="I4" i="45"/>
  <c r="E11" i="45"/>
  <c r="K6" i="45"/>
  <c r="H3" i="45"/>
  <c r="B9" i="45" s="1"/>
  <c r="J5" i="45"/>
  <c r="K8" i="45"/>
  <c r="M10" i="45"/>
  <c r="O12" i="45"/>
  <c r="Q14" i="45"/>
  <c r="S16" i="45"/>
  <c r="U18" i="45"/>
  <c r="W20" i="45"/>
  <c r="Y22" i="45"/>
  <c r="AA24" i="45"/>
  <c r="AB24" i="45" s="1"/>
  <c r="K7" i="45"/>
  <c r="L9" i="45"/>
  <c r="N11" i="45"/>
  <c r="P13" i="45"/>
  <c r="R15" i="45"/>
  <c r="T17" i="45"/>
  <c r="V19" i="45"/>
  <c r="X21" i="45"/>
  <c r="Z23" i="45"/>
  <c r="G2" i="44"/>
  <c r="A7" i="44"/>
  <c r="H3" i="44"/>
  <c r="I4" i="44"/>
  <c r="C10" i="44" s="1"/>
  <c r="L9" i="44"/>
  <c r="N10" i="44"/>
  <c r="O11" i="44"/>
  <c r="K16" i="44"/>
  <c r="P12" i="44"/>
  <c r="R15" i="44"/>
  <c r="T16" i="44"/>
  <c r="U18" i="44"/>
  <c r="W20" i="44"/>
  <c r="Y22" i="44"/>
  <c r="AA24" i="44"/>
  <c r="W28" i="44" s="1"/>
  <c r="J7" i="44"/>
  <c r="L8" i="44"/>
  <c r="P13" i="44"/>
  <c r="R14" i="44"/>
  <c r="T17" i="44"/>
  <c r="V19" i="44"/>
  <c r="X21" i="44"/>
  <c r="Z23" i="44"/>
  <c r="A7" i="43"/>
  <c r="G2" i="43"/>
  <c r="I4" i="43"/>
  <c r="H3" i="43"/>
  <c r="B9" i="43" s="1"/>
  <c r="J5" i="43"/>
  <c r="D11" i="43" s="1"/>
  <c r="K8" i="43"/>
  <c r="M10" i="43"/>
  <c r="P12" i="43"/>
  <c r="K16" i="43"/>
  <c r="R14" i="43"/>
  <c r="T17" i="43"/>
  <c r="L9" i="43"/>
  <c r="O11" i="43"/>
  <c r="Q13" i="43"/>
  <c r="L17" i="43"/>
  <c r="S16" i="43"/>
  <c r="B9" i="40"/>
  <c r="B10" i="40"/>
  <c r="D12" i="40"/>
  <c r="F14" i="40"/>
  <c r="H16" i="40"/>
  <c r="D13" i="40"/>
  <c r="F15" i="40"/>
  <c r="C13" i="40"/>
  <c r="E15" i="40"/>
  <c r="F16" i="40"/>
  <c r="B13" i="40"/>
  <c r="D15" i="40"/>
  <c r="C15" i="40"/>
  <c r="C16" i="40"/>
  <c r="B16" i="40"/>
  <c r="C10" i="40"/>
  <c r="I16" i="40"/>
  <c r="E13" i="40"/>
  <c r="G15" i="40"/>
  <c r="C12" i="40"/>
  <c r="E14" i="40"/>
  <c r="G16" i="40"/>
  <c r="B12" i="40"/>
  <c r="D14" i="40"/>
  <c r="C14" i="40"/>
  <c r="E16" i="40"/>
  <c r="B14" i="40"/>
  <c r="D16" i="40"/>
  <c r="B15" i="40"/>
  <c r="L18" i="40"/>
  <c r="P12" i="40"/>
  <c r="A7" i="40"/>
  <c r="G2" i="40"/>
  <c r="L19" i="40"/>
  <c r="S13" i="40"/>
  <c r="M20" i="40"/>
  <c r="T14" i="40"/>
  <c r="N21" i="40"/>
  <c r="N10" i="43" l="1"/>
  <c r="I15" i="43" s="1"/>
  <c r="I14" i="43"/>
  <c r="X31" i="45"/>
  <c r="AE25" i="45"/>
  <c r="AC24" i="45"/>
  <c r="AA23" i="45"/>
  <c r="Y21" i="45"/>
  <c r="W19" i="45"/>
  <c r="U17" i="45"/>
  <c r="S15" i="45"/>
  <c r="Q13" i="45"/>
  <c r="O11" i="45"/>
  <c r="M9" i="45"/>
  <c r="Z22" i="45"/>
  <c r="X20" i="45"/>
  <c r="V18" i="45"/>
  <c r="T16" i="45"/>
  <c r="R14" i="45"/>
  <c r="K16" i="45"/>
  <c r="P12" i="45"/>
  <c r="N10" i="45"/>
  <c r="L8" i="45"/>
  <c r="L7" i="45"/>
  <c r="D11" i="45"/>
  <c r="K5" i="45"/>
  <c r="I3" i="45"/>
  <c r="E12" i="45"/>
  <c r="L6" i="45"/>
  <c r="C10" i="45"/>
  <c r="J4" i="45"/>
  <c r="A8" i="45"/>
  <c r="H2" i="45"/>
  <c r="A8" i="44"/>
  <c r="H2" i="44"/>
  <c r="B9" i="44"/>
  <c r="I3" i="44"/>
  <c r="B10" i="44" s="1"/>
  <c r="S14" i="44"/>
  <c r="M19" i="44"/>
  <c r="M8" i="44"/>
  <c r="Z22" i="44"/>
  <c r="X20" i="44"/>
  <c r="V18" i="44"/>
  <c r="S15" i="44"/>
  <c r="M9" i="44"/>
  <c r="AA23" i="44"/>
  <c r="V28" i="44" s="1"/>
  <c r="Y21" i="44"/>
  <c r="W19" i="44"/>
  <c r="U17" i="44"/>
  <c r="Q13" i="44"/>
  <c r="K7" i="44"/>
  <c r="J6" i="44"/>
  <c r="U16" i="44"/>
  <c r="Q12" i="44"/>
  <c r="K17" i="44"/>
  <c r="P11" i="44"/>
  <c r="J16" i="44"/>
  <c r="O10" i="44"/>
  <c r="I15" i="44"/>
  <c r="I3" i="43"/>
  <c r="C10" i="43"/>
  <c r="J4" i="43"/>
  <c r="C11" i="43" s="1"/>
  <c r="A8" i="43"/>
  <c r="H2" i="43"/>
  <c r="M19" i="43"/>
  <c r="S14" i="43"/>
  <c r="K17" i="43"/>
  <c r="Q12" i="43"/>
  <c r="O10" i="43"/>
  <c r="L8" i="43"/>
  <c r="T16" i="43"/>
  <c r="L18" i="43"/>
  <c r="R13" i="43"/>
  <c r="J16" i="43"/>
  <c r="P11" i="43"/>
  <c r="M9" i="43"/>
  <c r="K7" i="43"/>
  <c r="H2" i="40"/>
  <c r="Q12" i="40"/>
  <c r="K18" i="40" s="1"/>
  <c r="K17" i="40"/>
  <c r="M21" i="40"/>
  <c r="L20" i="40"/>
  <c r="T13" i="40"/>
  <c r="Q11" i="40"/>
  <c r="N9" i="43" l="1"/>
  <c r="H15" i="43" s="1"/>
  <c r="H14" i="43"/>
  <c r="V28" i="45"/>
  <c r="AB23" i="45"/>
  <c r="W30" i="45"/>
  <c r="AD24" i="45"/>
  <c r="X32" i="45"/>
  <c r="AF25" i="45"/>
  <c r="X33" i="45" s="1"/>
  <c r="F13" i="45"/>
  <c r="M7" i="45"/>
  <c r="A9" i="45"/>
  <c r="I2" i="45"/>
  <c r="C11" i="45"/>
  <c r="K4" i="45"/>
  <c r="E13" i="45"/>
  <c r="M6" i="45"/>
  <c r="B10" i="45"/>
  <c r="J3" i="45"/>
  <c r="D12" i="45"/>
  <c r="L5" i="45"/>
  <c r="M8" i="45"/>
  <c r="O10" i="45"/>
  <c r="I15" i="45"/>
  <c r="Q12" i="45"/>
  <c r="K17" i="45"/>
  <c r="S14" i="45"/>
  <c r="M19" i="45"/>
  <c r="U16" i="45"/>
  <c r="W18" i="45"/>
  <c r="Y20" i="45"/>
  <c r="AA22" i="45"/>
  <c r="U27" i="45"/>
  <c r="N9" i="45"/>
  <c r="P11" i="45"/>
  <c r="J16" i="45"/>
  <c r="R13" i="45"/>
  <c r="L18" i="45"/>
  <c r="T15" i="45"/>
  <c r="N20" i="45"/>
  <c r="V17" i="45"/>
  <c r="X19" i="45"/>
  <c r="Z21" i="45"/>
  <c r="I2" i="44"/>
  <c r="A10" i="44" s="1"/>
  <c r="A9" i="44"/>
  <c r="I16" i="44"/>
  <c r="P10" i="44"/>
  <c r="J17" i="44"/>
  <c r="Q11" i="44"/>
  <c r="K18" i="44"/>
  <c r="R12" i="44"/>
  <c r="V16" i="44"/>
  <c r="G14" i="44"/>
  <c r="N8" i="44"/>
  <c r="M20" i="44"/>
  <c r="T14" i="44"/>
  <c r="K6" i="44"/>
  <c r="E11" i="44"/>
  <c r="L7" i="44"/>
  <c r="R13" i="44"/>
  <c r="L18" i="44"/>
  <c r="V17" i="44"/>
  <c r="X19" i="44"/>
  <c r="Z21" i="44"/>
  <c r="N9" i="44"/>
  <c r="T15" i="44"/>
  <c r="N20" i="44"/>
  <c r="W18" i="44"/>
  <c r="Y20" i="44"/>
  <c r="AA22" i="44"/>
  <c r="U28" i="44" s="1"/>
  <c r="J5" i="44"/>
  <c r="A9" i="43"/>
  <c r="I2" i="43"/>
  <c r="J3" i="43"/>
  <c r="B11" i="43" s="1"/>
  <c r="B10" i="43"/>
  <c r="K6" i="43"/>
  <c r="L7" i="43"/>
  <c r="O9" i="43"/>
  <c r="Q11" i="43"/>
  <c r="J17" i="43"/>
  <c r="S13" i="43"/>
  <c r="L19" i="43"/>
  <c r="O21" i="43"/>
  <c r="M8" i="43"/>
  <c r="N8" i="43" s="1"/>
  <c r="G15" i="43" s="1"/>
  <c r="P10" i="43"/>
  <c r="I16" i="43"/>
  <c r="R12" i="43"/>
  <c r="K18" i="43"/>
  <c r="T14" i="43"/>
  <c r="M20" i="43"/>
  <c r="R12" i="40"/>
  <c r="I2" i="40"/>
  <c r="A9" i="40"/>
  <c r="J18" i="40"/>
  <c r="R11" i="40"/>
  <c r="L21" i="40"/>
  <c r="U28" i="45" l="1"/>
  <c r="AB22" i="45"/>
  <c r="W31" i="45"/>
  <c r="AE24" i="45"/>
  <c r="V29" i="45"/>
  <c r="AC23" i="45"/>
  <c r="T27" i="45"/>
  <c r="AA21" i="45"/>
  <c r="Y19" i="45"/>
  <c r="W17" i="45"/>
  <c r="N21" i="45"/>
  <c r="U15" i="45"/>
  <c r="L19" i="45"/>
  <c r="S13" i="45"/>
  <c r="J17" i="45"/>
  <c r="Q11" i="45"/>
  <c r="H15" i="45"/>
  <c r="O9" i="45"/>
  <c r="S26" i="45"/>
  <c r="Z20" i="45"/>
  <c r="X18" i="45"/>
  <c r="V16" i="45"/>
  <c r="M20" i="45"/>
  <c r="T14" i="45"/>
  <c r="K18" i="45"/>
  <c r="R12" i="45"/>
  <c r="I16" i="45"/>
  <c r="P10" i="45"/>
  <c r="G14" i="45"/>
  <c r="N8" i="45"/>
  <c r="D13" i="45"/>
  <c r="M5" i="45"/>
  <c r="B11" i="45"/>
  <c r="K3" i="45"/>
  <c r="E14" i="45"/>
  <c r="N6" i="45"/>
  <c r="C12" i="45"/>
  <c r="L4" i="45"/>
  <c r="A10" i="45"/>
  <c r="J2" i="45"/>
  <c r="N7" i="45"/>
  <c r="F14" i="45"/>
  <c r="Z20" i="44"/>
  <c r="Q24" i="44"/>
  <c r="X18" i="44"/>
  <c r="N21" i="44"/>
  <c r="U15" i="44"/>
  <c r="H15" i="44"/>
  <c r="O9" i="44"/>
  <c r="AA21" i="44"/>
  <c r="T28" i="44" s="1"/>
  <c r="R25" i="44"/>
  <c r="Y19" i="44"/>
  <c r="P23" i="44"/>
  <c r="W17" i="44"/>
  <c r="L19" i="44"/>
  <c r="S13" i="44"/>
  <c r="F13" i="44"/>
  <c r="M7" i="44"/>
  <c r="E12" i="44"/>
  <c r="L6" i="44"/>
  <c r="D11" i="44"/>
  <c r="K5" i="44"/>
  <c r="J4" i="44"/>
  <c r="U14" i="44"/>
  <c r="M21" i="44"/>
  <c r="O8" i="44"/>
  <c r="G15" i="44"/>
  <c r="W16" i="44"/>
  <c r="O23" i="44"/>
  <c r="S12" i="44"/>
  <c r="K20" i="44" s="1"/>
  <c r="K19" i="44"/>
  <c r="R11" i="44"/>
  <c r="J18" i="44"/>
  <c r="Q10" i="44"/>
  <c r="I17" i="44"/>
  <c r="A10" i="43"/>
  <c r="J2" i="43"/>
  <c r="A11" i="43" s="1"/>
  <c r="M21" i="43"/>
  <c r="K19" i="43"/>
  <c r="S12" i="43"/>
  <c r="K20" i="43" s="1"/>
  <c r="I17" i="43"/>
  <c r="Q10" i="43"/>
  <c r="G14" i="43"/>
  <c r="O8" i="43"/>
  <c r="L20" i="43"/>
  <c r="T13" i="43"/>
  <c r="J18" i="43"/>
  <c r="R11" i="43"/>
  <c r="H16" i="43"/>
  <c r="P9" i="43"/>
  <c r="M7" i="43"/>
  <c r="N7" i="43" s="1"/>
  <c r="F15" i="43" s="1"/>
  <c r="K5" i="43"/>
  <c r="L6" i="43"/>
  <c r="J2" i="40"/>
  <c r="A10" i="40"/>
  <c r="S12" i="40"/>
  <c r="K20" i="40" s="1"/>
  <c r="K19" i="40"/>
  <c r="J19" i="40"/>
  <c r="S11" i="40"/>
  <c r="Q9" i="40"/>
  <c r="Q10" i="40"/>
  <c r="T28" i="45" l="1"/>
  <c r="AB21" i="45"/>
  <c r="V30" i="45"/>
  <c r="AD23" i="45"/>
  <c r="AF24" i="45"/>
  <c r="W33" i="45" s="1"/>
  <c r="W32" i="45"/>
  <c r="U29" i="45"/>
  <c r="AC22" i="45"/>
  <c r="F15" i="45"/>
  <c r="O7" i="45"/>
  <c r="A11" i="45"/>
  <c r="K2" i="45"/>
  <c r="C13" i="45"/>
  <c r="M4" i="45"/>
  <c r="O6" i="45"/>
  <c r="E15" i="45"/>
  <c r="B12" i="45"/>
  <c r="L3" i="45"/>
  <c r="D14" i="45"/>
  <c r="N5" i="45"/>
  <c r="O8" i="45"/>
  <c r="G15" i="45"/>
  <c r="Q10" i="45"/>
  <c r="I17" i="45"/>
  <c r="S12" i="45"/>
  <c r="K20" i="45" s="1"/>
  <c r="K19" i="45"/>
  <c r="U14" i="45"/>
  <c r="M21" i="45"/>
  <c r="W16" i="45"/>
  <c r="O23" i="45"/>
  <c r="Y18" i="45"/>
  <c r="Q25" i="45"/>
  <c r="AA20" i="45"/>
  <c r="S27" i="45"/>
  <c r="P9" i="45"/>
  <c r="H16" i="45"/>
  <c r="R11" i="45"/>
  <c r="J18" i="45"/>
  <c r="T13" i="45"/>
  <c r="L20" i="45"/>
  <c r="V15" i="45"/>
  <c r="N22" i="45"/>
  <c r="X17" i="45"/>
  <c r="P24" i="45"/>
  <c r="Z19" i="45"/>
  <c r="R26" i="45"/>
  <c r="I18" i="44"/>
  <c r="R10" i="44"/>
  <c r="J19" i="44"/>
  <c r="S11" i="44"/>
  <c r="T12" i="44"/>
  <c r="K21" i="44" s="1"/>
  <c r="O24" i="44"/>
  <c r="X16" i="44"/>
  <c r="G16" i="44"/>
  <c r="P8" i="44"/>
  <c r="M22" i="44"/>
  <c r="V14" i="44"/>
  <c r="C11" i="44"/>
  <c r="K4" i="44"/>
  <c r="J3" i="44"/>
  <c r="D12" i="44"/>
  <c r="L5" i="44"/>
  <c r="M6" i="44"/>
  <c r="E13" i="44"/>
  <c r="N7" i="44"/>
  <c r="F14" i="44"/>
  <c r="T13" i="44"/>
  <c r="L20" i="44"/>
  <c r="X17" i="44"/>
  <c r="P24" i="44"/>
  <c r="Z19" i="44"/>
  <c r="R26" i="44"/>
  <c r="P9" i="44"/>
  <c r="H16" i="44"/>
  <c r="V15" i="44"/>
  <c r="N22" i="44"/>
  <c r="Y18" i="44"/>
  <c r="Q25" i="44"/>
  <c r="AA20" i="44"/>
  <c r="S28" i="44" s="1"/>
  <c r="S27" i="44"/>
  <c r="K4" i="43"/>
  <c r="E13" i="43"/>
  <c r="M6" i="43"/>
  <c r="N6" i="43" s="1"/>
  <c r="E15" i="43" s="1"/>
  <c r="D12" i="43"/>
  <c r="L5" i="43"/>
  <c r="O7" i="43"/>
  <c r="F14" i="43"/>
  <c r="Q9" i="43"/>
  <c r="H17" i="43"/>
  <c r="S11" i="43"/>
  <c r="J19" i="43"/>
  <c r="L21" i="43"/>
  <c r="P8" i="43"/>
  <c r="G16" i="43"/>
  <c r="R10" i="43"/>
  <c r="I18" i="43"/>
  <c r="T12" i="43"/>
  <c r="T12" i="40"/>
  <c r="K21" i="40" s="1"/>
  <c r="K2" i="40"/>
  <c r="I18" i="40"/>
  <c r="R10" i="40"/>
  <c r="H18" i="40"/>
  <c r="R9" i="40"/>
  <c r="J20" i="40"/>
  <c r="T11" i="40"/>
  <c r="Q8" i="40"/>
  <c r="S28" i="45" l="1"/>
  <c r="AB20" i="45"/>
  <c r="U30" i="45"/>
  <c r="AD22" i="45"/>
  <c r="AE23" i="45"/>
  <c r="V31" i="45"/>
  <c r="T29" i="45"/>
  <c r="AC21" i="45"/>
  <c r="R27" i="45"/>
  <c r="AA19" i="45"/>
  <c r="P25" i="45"/>
  <c r="Y17" i="45"/>
  <c r="N23" i="45"/>
  <c r="W15" i="45"/>
  <c r="L21" i="45"/>
  <c r="U13" i="45"/>
  <c r="L22" i="45" s="1"/>
  <c r="J19" i="45"/>
  <c r="S11" i="45"/>
  <c r="H17" i="45"/>
  <c r="Q9" i="45"/>
  <c r="Q26" i="45"/>
  <c r="Z18" i="45"/>
  <c r="O24" i="45"/>
  <c r="X16" i="45"/>
  <c r="M22" i="45"/>
  <c r="V14" i="45"/>
  <c r="T12" i="45"/>
  <c r="K21" i="45" s="1"/>
  <c r="I18" i="45"/>
  <c r="R10" i="45"/>
  <c r="G16" i="45"/>
  <c r="P8" i="45"/>
  <c r="E16" i="45"/>
  <c r="P6" i="45"/>
  <c r="D15" i="45"/>
  <c r="O5" i="45"/>
  <c r="B13" i="45"/>
  <c r="M3" i="45"/>
  <c r="C14" i="45"/>
  <c r="N4" i="45"/>
  <c r="A12" i="45"/>
  <c r="L2" i="45"/>
  <c r="P7" i="45"/>
  <c r="F16" i="45"/>
  <c r="Q26" i="44"/>
  <c r="Z18" i="44"/>
  <c r="N23" i="44"/>
  <c r="W15" i="44"/>
  <c r="H17" i="44"/>
  <c r="Q9" i="44"/>
  <c r="R27" i="44"/>
  <c r="AA19" i="44"/>
  <c r="R28" i="44" s="1"/>
  <c r="P25" i="44"/>
  <c r="Y17" i="44"/>
  <c r="L21" i="44"/>
  <c r="U13" i="44"/>
  <c r="L22" i="44" s="1"/>
  <c r="F15" i="44"/>
  <c r="O7" i="44"/>
  <c r="E14" i="44"/>
  <c r="N6" i="44"/>
  <c r="D13" i="44"/>
  <c r="M5" i="44"/>
  <c r="B11" i="44"/>
  <c r="K3" i="44"/>
  <c r="C12" i="44"/>
  <c r="L4" i="44"/>
  <c r="J2" i="44"/>
  <c r="W14" i="44"/>
  <c r="M23" i="44"/>
  <c r="Q8" i="44"/>
  <c r="G17" i="44"/>
  <c r="Y16" i="44"/>
  <c r="O25" i="44"/>
  <c r="U12" i="44"/>
  <c r="K22" i="44" s="1"/>
  <c r="T11" i="44"/>
  <c r="J20" i="44"/>
  <c r="S10" i="44"/>
  <c r="I19" i="44"/>
  <c r="I19" i="43"/>
  <c r="S10" i="43"/>
  <c r="G17" i="43"/>
  <c r="Q8" i="43"/>
  <c r="J20" i="43"/>
  <c r="T11" i="43"/>
  <c r="H18" i="43"/>
  <c r="R9" i="43"/>
  <c r="F16" i="43"/>
  <c r="P7" i="43"/>
  <c r="K3" i="43"/>
  <c r="D13" i="43"/>
  <c r="M5" i="43"/>
  <c r="N5" i="43" s="1"/>
  <c r="D15" i="43" s="1"/>
  <c r="E14" i="43"/>
  <c r="O6" i="43"/>
  <c r="C12" i="43"/>
  <c r="L4" i="43"/>
  <c r="L2" i="40"/>
  <c r="A12" i="40"/>
  <c r="G18" i="40"/>
  <c r="R8" i="40"/>
  <c r="Q7" i="40"/>
  <c r="J21" i="40"/>
  <c r="H19" i="40"/>
  <c r="S9" i="40"/>
  <c r="Q6" i="40"/>
  <c r="S10" i="40"/>
  <c r="I19" i="40"/>
  <c r="V32" i="45" l="1"/>
  <c r="AF23" i="45"/>
  <c r="V33" i="45" s="1"/>
  <c r="R28" i="45"/>
  <c r="AB19" i="45"/>
  <c r="T30" i="45"/>
  <c r="AD21" i="45"/>
  <c r="U31" i="45"/>
  <c r="AE22" i="45"/>
  <c r="AC20" i="45"/>
  <c r="S29" i="45"/>
  <c r="F17" i="45"/>
  <c r="Q7" i="45"/>
  <c r="A13" i="45"/>
  <c r="M2" i="45"/>
  <c r="C15" i="45"/>
  <c r="O4" i="45"/>
  <c r="B14" i="45"/>
  <c r="N3" i="45"/>
  <c r="D16" i="45"/>
  <c r="P5" i="45"/>
  <c r="Q6" i="45"/>
  <c r="E17" i="45"/>
  <c r="Q8" i="45"/>
  <c r="G17" i="45"/>
  <c r="S10" i="45"/>
  <c r="I19" i="45"/>
  <c r="U12" i="45"/>
  <c r="K22" i="45" s="1"/>
  <c r="W14" i="45"/>
  <c r="M23" i="45"/>
  <c r="Y16" i="45"/>
  <c r="O25" i="45"/>
  <c r="AA18" i="45"/>
  <c r="Q27" i="45"/>
  <c r="R9" i="45"/>
  <c r="H18" i="45"/>
  <c r="T11" i="45"/>
  <c r="J20" i="45"/>
  <c r="V13" i="45"/>
  <c r="X15" i="45"/>
  <c r="N24" i="45"/>
  <c r="Z17" i="45"/>
  <c r="P26" i="45"/>
  <c r="I20" i="44"/>
  <c r="T10" i="44"/>
  <c r="J21" i="44"/>
  <c r="U11" i="44"/>
  <c r="V12" i="44"/>
  <c r="K23" i="44" s="1"/>
  <c r="O26" i="44"/>
  <c r="Z16" i="44"/>
  <c r="G18" i="44"/>
  <c r="R8" i="44"/>
  <c r="M24" i="44"/>
  <c r="X14" i="44"/>
  <c r="A11" i="44"/>
  <c r="K2" i="44"/>
  <c r="C13" i="44"/>
  <c r="M4" i="44"/>
  <c r="B12" i="44"/>
  <c r="L3" i="44"/>
  <c r="D14" i="44"/>
  <c r="N5" i="44"/>
  <c r="O6" i="44"/>
  <c r="E15" i="44"/>
  <c r="P7" i="44"/>
  <c r="F16" i="44"/>
  <c r="V13" i="44"/>
  <c r="Z17" i="44"/>
  <c r="P26" i="44"/>
  <c r="R9" i="44"/>
  <c r="H18" i="44"/>
  <c r="X15" i="44"/>
  <c r="N24" i="44"/>
  <c r="AA18" i="44"/>
  <c r="Q28" i="44" s="1"/>
  <c r="Q27" i="44"/>
  <c r="C13" i="43"/>
  <c r="M4" i="43"/>
  <c r="N4" i="43" s="1"/>
  <c r="C15" i="43" s="1"/>
  <c r="E16" i="43"/>
  <c r="P6" i="43"/>
  <c r="D14" i="43"/>
  <c r="O5" i="43"/>
  <c r="B12" i="43"/>
  <c r="L3" i="43"/>
  <c r="K2" i="43"/>
  <c r="Q7" i="43"/>
  <c r="F17" i="43"/>
  <c r="S9" i="43"/>
  <c r="H19" i="43"/>
  <c r="R8" i="43"/>
  <c r="G18" i="43"/>
  <c r="T10" i="43"/>
  <c r="I20" i="43"/>
  <c r="M2" i="40"/>
  <c r="A13" i="40"/>
  <c r="I20" i="40"/>
  <c r="T10" i="40"/>
  <c r="E18" i="40"/>
  <c r="R6" i="40"/>
  <c r="H20" i="40"/>
  <c r="T9" i="40"/>
  <c r="Q5" i="40"/>
  <c r="F18" i="40"/>
  <c r="R7" i="40"/>
  <c r="S8" i="40"/>
  <c r="G19" i="40"/>
  <c r="Q28" i="45" l="1"/>
  <c r="AB18" i="45"/>
  <c r="S30" i="45"/>
  <c r="AD20" i="45"/>
  <c r="AF22" i="45"/>
  <c r="U33" i="45" s="1"/>
  <c r="U32" i="45"/>
  <c r="AE21" i="45"/>
  <c r="T31" i="45"/>
  <c r="R29" i="45"/>
  <c r="AC19" i="45"/>
  <c r="P27" i="45"/>
  <c r="AA17" i="45"/>
  <c r="N25" i="45"/>
  <c r="Y15" i="45"/>
  <c r="L23" i="45"/>
  <c r="W13" i="45"/>
  <c r="J21" i="45"/>
  <c r="U11" i="45"/>
  <c r="H19" i="45"/>
  <c r="S9" i="45"/>
  <c r="O26" i="45"/>
  <c r="Z16" i="45"/>
  <c r="M24" i="45"/>
  <c r="X14" i="45"/>
  <c r="V12" i="45"/>
  <c r="K23" i="45" s="1"/>
  <c r="I20" i="45"/>
  <c r="T10" i="45"/>
  <c r="G18" i="45"/>
  <c r="R8" i="45"/>
  <c r="E18" i="45"/>
  <c r="R6" i="45"/>
  <c r="D17" i="45"/>
  <c r="Q5" i="45"/>
  <c r="B15" i="45"/>
  <c r="O3" i="45"/>
  <c r="C16" i="45"/>
  <c r="P4" i="45"/>
  <c r="A14" i="45"/>
  <c r="N2" i="45"/>
  <c r="R7" i="45"/>
  <c r="F18" i="45"/>
  <c r="N25" i="44"/>
  <c r="Y15" i="44"/>
  <c r="H19" i="44"/>
  <c r="S9" i="44"/>
  <c r="P27" i="44"/>
  <c r="AA17" i="44"/>
  <c r="P28" i="44" s="1"/>
  <c r="L23" i="44"/>
  <c r="W13" i="44"/>
  <c r="F17" i="44"/>
  <c r="Q7" i="44"/>
  <c r="E16" i="44"/>
  <c r="P6" i="44"/>
  <c r="D15" i="44"/>
  <c r="O5" i="44"/>
  <c r="B13" i="44"/>
  <c r="M3" i="44"/>
  <c r="C14" i="44"/>
  <c r="N4" i="44"/>
  <c r="A12" i="44"/>
  <c r="L2" i="44"/>
  <c r="Y14" i="44"/>
  <c r="M25" i="44"/>
  <c r="S8" i="44"/>
  <c r="G19" i="44"/>
  <c r="AA16" i="44"/>
  <c r="O28" i="44" s="1"/>
  <c r="O27" i="44"/>
  <c r="W12" i="44"/>
  <c r="K24" i="44" s="1"/>
  <c r="V11" i="44"/>
  <c r="J22" i="44"/>
  <c r="U10" i="44"/>
  <c r="I21" i="44"/>
  <c r="G19" i="43"/>
  <c r="S8" i="43"/>
  <c r="H20" i="43"/>
  <c r="T9" i="43"/>
  <c r="F18" i="43"/>
  <c r="R7" i="43"/>
  <c r="A12" i="43"/>
  <c r="L2" i="43"/>
  <c r="B13" i="43"/>
  <c r="M3" i="43"/>
  <c r="N3" i="43" s="1"/>
  <c r="B15" i="43" s="1"/>
  <c r="D16" i="43"/>
  <c r="P5" i="43"/>
  <c r="E17" i="43"/>
  <c r="Q6" i="43"/>
  <c r="C14" i="43"/>
  <c r="O4" i="43"/>
  <c r="N2" i="40"/>
  <c r="A14" i="40"/>
  <c r="G20" i="40"/>
  <c r="T8" i="40"/>
  <c r="F19" i="40"/>
  <c r="S7" i="40"/>
  <c r="D18" i="40"/>
  <c r="R5" i="40"/>
  <c r="H21" i="40"/>
  <c r="Q4" i="40"/>
  <c r="S6" i="40"/>
  <c r="E19" i="40"/>
  <c r="I21" i="40"/>
  <c r="T32" i="45" l="1"/>
  <c r="AF21" i="45"/>
  <c r="T33" i="45" s="1"/>
  <c r="P28" i="45"/>
  <c r="AB17" i="45"/>
  <c r="R30" i="45"/>
  <c r="AD19" i="45"/>
  <c r="S31" i="45"/>
  <c r="AE20" i="45"/>
  <c r="AC18" i="45"/>
  <c r="Q29" i="45"/>
  <c r="F19" i="45"/>
  <c r="S7" i="45"/>
  <c r="A15" i="45"/>
  <c r="O2" i="45"/>
  <c r="C17" i="45"/>
  <c r="Q4" i="45"/>
  <c r="B16" i="45"/>
  <c r="P3" i="45"/>
  <c r="D18" i="45"/>
  <c r="R5" i="45"/>
  <c r="S6" i="45"/>
  <c r="E19" i="45"/>
  <c r="S8" i="45"/>
  <c r="G19" i="45"/>
  <c r="U10" i="45"/>
  <c r="I21" i="45"/>
  <c r="W12" i="45"/>
  <c r="K24" i="45" s="1"/>
  <c r="Y14" i="45"/>
  <c r="M25" i="45"/>
  <c r="AA16" i="45"/>
  <c r="O27" i="45"/>
  <c r="T9" i="45"/>
  <c r="H20" i="45"/>
  <c r="V11" i="45"/>
  <c r="J22" i="45"/>
  <c r="X13" i="45"/>
  <c r="L24" i="45"/>
  <c r="Z15" i="45"/>
  <c r="N26" i="45"/>
  <c r="I22" i="44"/>
  <c r="V10" i="44"/>
  <c r="J23" i="44"/>
  <c r="W11" i="44"/>
  <c r="X12" i="44"/>
  <c r="K25" i="44" s="1"/>
  <c r="G20" i="44"/>
  <c r="T8" i="44"/>
  <c r="M26" i="44"/>
  <c r="Z14" i="44"/>
  <c r="A13" i="44"/>
  <c r="M2" i="44"/>
  <c r="C15" i="44"/>
  <c r="O4" i="44"/>
  <c r="B14" i="44"/>
  <c r="N3" i="44"/>
  <c r="D16" i="44"/>
  <c r="P5" i="44"/>
  <c r="Q6" i="44"/>
  <c r="E17" i="44"/>
  <c r="R7" i="44"/>
  <c r="F18" i="44"/>
  <c r="X13" i="44"/>
  <c r="L24" i="44"/>
  <c r="T9" i="44"/>
  <c r="H20" i="44"/>
  <c r="Z15" i="44"/>
  <c r="N26" i="44"/>
  <c r="C16" i="43"/>
  <c r="P4" i="43"/>
  <c r="E18" i="43"/>
  <c r="R6" i="43"/>
  <c r="D17" i="43"/>
  <c r="Q5" i="43"/>
  <c r="B14" i="43"/>
  <c r="O3" i="43"/>
  <c r="A13" i="43"/>
  <c r="M2" i="43"/>
  <c r="N2" i="43" s="1"/>
  <c r="A15" i="43" s="1"/>
  <c r="S7" i="43"/>
  <c r="F19" i="43"/>
  <c r="T8" i="43"/>
  <c r="G20" i="43"/>
  <c r="O2" i="40"/>
  <c r="A15" i="40"/>
  <c r="E20" i="40"/>
  <c r="T6" i="40"/>
  <c r="C18" i="40"/>
  <c r="R4" i="40"/>
  <c r="D19" i="40"/>
  <c r="S5" i="40"/>
  <c r="F20" i="40"/>
  <c r="T7" i="40"/>
  <c r="G21" i="40"/>
  <c r="O28" i="45" l="1"/>
  <c r="AB16" i="45"/>
  <c r="Q30" i="45"/>
  <c r="AD18" i="45"/>
  <c r="S32" i="45"/>
  <c r="AF20" i="45"/>
  <c r="AE19" i="45"/>
  <c r="R31" i="45"/>
  <c r="P29" i="45"/>
  <c r="AC17" i="45"/>
  <c r="N27" i="45"/>
  <c r="AA15" i="45"/>
  <c r="L25" i="45"/>
  <c r="Y13" i="45"/>
  <c r="J23" i="45"/>
  <c r="W11" i="45"/>
  <c r="H21" i="45"/>
  <c r="U9" i="45"/>
  <c r="M26" i="45"/>
  <c r="Z14" i="45"/>
  <c r="X12" i="45"/>
  <c r="K25" i="45" s="1"/>
  <c r="I22" i="45"/>
  <c r="V10" i="45"/>
  <c r="G20" i="45"/>
  <c r="T8" i="45"/>
  <c r="E20" i="45"/>
  <c r="T6" i="45"/>
  <c r="D19" i="45"/>
  <c r="S5" i="45"/>
  <c r="B17" i="45"/>
  <c r="Q3" i="45"/>
  <c r="C18" i="45"/>
  <c r="R4" i="45"/>
  <c r="A16" i="45"/>
  <c r="P2" i="45"/>
  <c r="T7" i="45"/>
  <c r="F20" i="45"/>
  <c r="N27" i="44"/>
  <c r="AA15" i="44"/>
  <c r="N28" i="44" s="1"/>
  <c r="H21" i="44"/>
  <c r="U9" i="44"/>
  <c r="L25" i="44"/>
  <c r="Y13" i="44"/>
  <c r="F19" i="44"/>
  <c r="S7" i="44"/>
  <c r="E18" i="44"/>
  <c r="R6" i="44"/>
  <c r="D17" i="44"/>
  <c r="Q5" i="44"/>
  <c r="B15" i="44"/>
  <c r="O3" i="44"/>
  <c r="C16" i="44"/>
  <c r="P4" i="44"/>
  <c r="A14" i="44"/>
  <c r="N2" i="44"/>
  <c r="AA14" i="44"/>
  <c r="M28" i="44" s="1"/>
  <c r="M27" i="44"/>
  <c r="U8" i="44"/>
  <c r="G21" i="44"/>
  <c r="Y12" i="44"/>
  <c r="K26" i="44" s="1"/>
  <c r="X11" i="44"/>
  <c r="J24" i="44"/>
  <c r="W10" i="44"/>
  <c r="I23" i="44"/>
  <c r="F20" i="43"/>
  <c r="T7" i="43"/>
  <c r="A14" i="43"/>
  <c r="O2" i="43"/>
  <c r="B16" i="43"/>
  <c r="P3" i="43"/>
  <c r="D18" i="43"/>
  <c r="R5" i="43"/>
  <c r="E19" i="43"/>
  <c r="S6" i="43"/>
  <c r="C17" i="43"/>
  <c r="Q4" i="43"/>
  <c r="P2" i="40"/>
  <c r="A17" i="40" s="1"/>
  <c r="A16" i="40"/>
  <c r="Q3" i="40"/>
  <c r="F21" i="40"/>
  <c r="D20" i="40"/>
  <c r="T5" i="40"/>
  <c r="S4" i="40"/>
  <c r="C19" i="40"/>
  <c r="E21" i="40"/>
  <c r="R32" i="45" l="1"/>
  <c r="AF19" i="45"/>
  <c r="N28" i="45"/>
  <c r="AB15" i="45"/>
  <c r="P30" i="45"/>
  <c r="AD17" i="45"/>
  <c r="Q31" i="45"/>
  <c r="AE18" i="45"/>
  <c r="AC16" i="45"/>
  <c r="O29" i="45"/>
  <c r="F21" i="45"/>
  <c r="U7" i="45"/>
  <c r="A17" i="45"/>
  <c r="Q2" i="45"/>
  <c r="C19" i="45"/>
  <c r="S4" i="45"/>
  <c r="B18" i="45"/>
  <c r="R3" i="45"/>
  <c r="D20" i="45"/>
  <c r="T5" i="45"/>
  <c r="U6" i="45"/>
  <c r="E21" i="45"/>
  <c r="U8" i="45"/>
  <c r="G21" i="45"/>
  <c r="W10" i="45"/>
  <c r="I23" i="45"/>
  <c r="Y12" i="45"/>
  <c r="K26" i="45" s="1"/>
  <c r="AA14" i="45"/>
  <c r="M27" i="45"/>
  <c r="V9" i="45"/>
  <c r="H22" i="45"/>
  <c r="X11" i="45"/>
  <c r="J24" i="45"/>
  <c r="Z13" i="45"/>
  <c r="L26" i="45"/>
  <c r="I24" i="44"/>
  <c r="X10" i="44"/>
  <c r="J25" i="44"/>
  <c r="Y11" i="44"/>
  <c r="Z12" i="44"/>
  <c r="K27" i="44" s="1"/>
  <c r="G22" i="44"/>
  <c r="V8" i="44"/>
  <c r="A15" i="44"/>
  <c r="O2" i="44"/>
  <c r="C17" i="44"/>
  <c r="Q4" i="44"/>
  <c r="B16" i="44"/>
  <c r="P3" i="44"/>
  <c r="D18" i="44"/>
  <c r="R5" i="44"/>
  <c r="S6" i="44"/>
  <c r="E19" i="44"/>
  <c r="T7" i="44"/>
  <c r="F20" i="44"/>
  <c r="Z13" i="44"/>
  <c r="L26" i="44"/>
  <c r="V9" i="44"/>
  <c r="H22" i="44"/>
  <c r="C18" i="43"/>
  <c r="R4" i="43"/>
  <c r="E20" i="43"/>
  <c r="T6" i="43"/>
  <c r="D19" i="43"/>
  <c r="S5" i="43"/>
  <c r="B17" i="43"/>
  <c r="Q3" i="43"/>
  <c r="A16" i="43"/>
  <c r="P2" i="43"/>
  <c r="C20" i="40"/>
  <c r="T4" i="40"/>
  <c r="D21" i="40"/>
  <c r="B18" i="40"/>
  <c r="R3" i="40"/>
  <c r="M28" i="45" l="1"/>
  <c r="AB14" i="45"/>
  <c r="O30" i="45"/>
  <c r="AD16" i="45"/>
  <c r="Q32" i="45"/>
  <c r="AF18" i="45"/>
  <c r="AE17" i="45"/>
  <c r="P31" i="45"/>
  <c r="N29" i="45"/>
  <c r="AC15" i="45"/>
  <c r="L27" i="45"/>
  <c r="AA13" i="45"/>
  <c r="J25" i="45"/>
  <c r="Y11" i="45"/>
  <c r="H23" i="45"/>
  <c r="W9" i="45"/>
  <c r="Z12" i="45"/>
  <c r="K27" i="45" s="1"/>
  <c r="I24" i="45"/>
  <c r="X10" i="45"/>
  <c r="G22" i="45"/>
  <c r="V8" i="45"/>
  <c r="E22" i="45"/>
  <c r="V6" i="45"/>
  <c r="D21" i="45"/>
  <c r="U5" i="45"/>
  <c r="B19" i="45"/>
  <c r="S3" i="45"/>
  <c r="C20" i="45"/>
  <c r="T4" i="45"/>
  <c r="A18" i="45"/>
  <c r="R2" i="45"/>
  <c r="V7" i="45"/>
  <c r="F22" i="45"/>
  <c r="H23" i="44"/>
  <c r="W9" i="44"/>
  <c r="L27" i="44"/>
  <c r="AA13" i="44"/>
  <c r="L28" i="44" s="1"/>
  <c r="F21" i="44"/>
  <c r="U7" i="44"/>
  <c r="E20" i="44"/>
  <c r="T6" i="44"/>
  <c r="D19" i="44"/>
  <c r="S5" i="44"/>
  <c r="B17" i="44"/>
  <c r="Q3" i="44"/>
  <c r="C18" i="44"/>
  <c r="R4" i="44"/>
  <c r="A16" i="44"/>
  <c r="P2" i="44"/>
  <c r="W8" i="44"/>
  <c r="G23" i="44"/>
  <c r="AA12" i="44"/>
  <c r="K28" i="44" s="1"/>
  <c r="Z11" i="44"/>
  <c r="J26" i="44"/>
  <c r="Y10" i="44"/>
  <c r="I25" i="44"/>
  <c r="A17" i="43"/>
  <c r="Q2" i="43"/>
  <c r="B18" i="43"/>
  <c r="R3" i="43"/>
  <c r="D20" i="43"/>
  <c r="T5" i="43"/>
  <c r="C19" i="43"/>
  <c r="S4" i="43"/>
  <c r="B19" i="40"/>
  <c r="S3" i="40"/>
  <c r="Q2" i="40"/>
  <c r="A18" i="40" s="1"/>
  <c r="C21" i="40"/>
  <c r="P32" i="45" l="1"/>
  <c r="AF17" i="45"/>
  <c r="L28" i="45"/>
  <c r="AB13" i="45"/>
  <c r="N30" i="45"/>
  <c r="AD15" i="45"/>
  <c r="O31" i="45"/>
  <c r="AE16" i="45"/>
  <c r="AC14" i="45"/>
  <c r="M29" i="45"/>
  <c r="F23" i="45"/>
  <c r="W7" i="45"/>
  <c r="A19" i="45"/>
  <c r="S2" i="45"/>
  <c r="C21" i="45"/>
  <c r="U4" i="45"/>
  <c r="B20" i="45"/>
  <c r="T3" i="45"/>
  <c r="D22" i="45"/>
  <c r="V5" i="45"/>
  <c r="W6" i="45"/>
  <c r="E23" i="45"/>
  <c r="W8" i="45"/>
  <c r="G23" i="45"/>
  <c r="Y10" i="45"/>
  <c r="I25" i="45"/>
  <c r="AA12" i="45"/>
  <c r="K28" i="45" s="1"/>
  <c r="X9" i="45"/>
  <c r="H24" i="45"/>
  <c r="Z11" i="45"/>
  <c r="J26" i="45"/>
  <c r="I26" i="44"/>
  <c r="Z10" i="44"/>
  <c r="J27" i="44"/>
  <c r="AA11" i="44"/>
  <c r="J28" i="44" s="1"/>
  <c r="G24" i="44"/>
  <c r="X8" i="44"/>
  <c r="A17" i="44"/>
  <c r="Q2" i="44"/>
  <c r="C19" i="44"/>
  <c r="S4" i="44"/>
  <c r="B18" i="44"/>
  <c r="R3" i="44"/>
  <c r="D20" i="44"/>
  <c r="T5" i="44"/>
  <c r="U6" i="44"/>
  <c r="E21" i="44"/>
  <c r="V7" i="44"/>
  <c r="F22" i="44"/>
  <c r="X9" i="44"/>
  <c r="H24" i="44"/>
  <c r="C20" i="43"/>
  <c r="T4" i="43"/>
  <c r="B19" i="43"/>
  <c r="S3" i="43"/>
  <c r="A18" i="43"/>
  <c r="R2" i="43"/>
  <c r="R2" i="40"/>
  <c r="A19" i="40" s="1"/>
  <c r="B20" i="40"/>
  <c r="T3" i="40"/>
  <c r="AB12" i="45" l="1"/>
  <c r="K29" i="45" s="1"/>
  <c r="M30" i="45"/>
  <c r="AD14" i="45"/>
  <c r="O32" i="45"/>
  <c r="AF16" i="45"/>
  <c r="AE15" i="45"/>
  <c r="N31" i="45"/>
  <c r="L29" i="45"/>
  <c r="AC13" i="45"/>
  <c r="J27" i="45"/>
  <c r="AA11" i="45"/>
  <c r="H25" i="45"/>
  <c r="Y9" i="45"/>
  <c r="I26" i="45"/>
  <c r="Z10" i="45"/>
  <c r="G24" i="45"/>
  <c r="X8" i="45"/>
  <c r="E24" i="45"/>
  <c r="X6" i="45"/>
  <c r="D23" i="45"/>
  <c r="W5" i="45"/>
  <c r="B21" i="45"/>
  <c r="U3" i="45"/>
  <c r="C22" i="45"/>
  <c r="V4" i="45"/>
  <c r="A20" i="45"/>
  <c r="T2" i="45"/>
  <c r="A21" i="45" s="1"/>
  <c r="X7" i="45"/>
  <c r="F24" i="45"/>
  <c r="H25" i="44"/>
  <c r="Y9" i="44"/>
  <c r="F23" i="44"/>
  <c r="W7" i="44"/>
  <c r="E22" i="44"/>
  <c r="V6" i="44"/>
  <c r="D21" i="44"/>
  <c r="U5" i="44"/>
  <c r="B19" i="44"/>
  <c r="S3" i="44"/>
  <c r="C20" i="44"/>
  <c r="T4" i="44"/>
  <c r="A18" i="44"/>
  <c r="R2" i="44"/>
  <c r="Y8" i="44"/>
  <c r="G25" i="44"/>
  <c r="AA10" i="44"/>
  <c r="I27" i="44"/>
  <c r="A19" i="43"/>
  <c r="S2" i="43"/>
  <c r="B20" i="43"/>
  <c r="T3" i="43"/>
  <c r="B21" i="40"/>
  <c r="S2" i="40"/>
  <c r="N32" i="45" l="1"/>
  <c r="AF15" i="45"/>
  <c r="J28" i="45"/>
  <c r="AB11" i="45"/>
  <c r="L30" i="45"/>
  <c r="AD13" i="45"/>
  <c r="M31" i="45"/>
  <c r="AE14" i="45"/>
  <c r="AC12" i="45"/>
  <c r="K30" i="45" s="1"/>
  <c r="F25" i="45"/>
  <c r="Y7" i="45"/>
  <c r="U2" i="45"/>
  <c r="A22" i="45" s="1"/>
  <c r="C23" i="45"/>
  <c r="W4" i="45"/>
  <c r="B22" i="45"/>
  <c r="V3" i="45"/>
  <c r="D24" i="45"/>
  <c r="X5" i="45"/>
  <c r="Y6" i="45"/>
  <c r="E25" i="45"/>
  <c r="Y8" i="45"/>
  <c r="G25" i="45"/>
  <c r="AA10" i="45"/>
  <c r="I27" i="45"/>
  <c r="Z9" i="45"/>
  <c r="H26" i="45"/>
  <c r="G26" i="44"/>
  <c r="Z8" i="44"/>
  <c r="A19" i="44"/>
  <c r="S2" i="44"/>
  <c r="C21" i="44"/>
  <c r="U4" i="44"/>
  <c r="B20" i="44"/>
  <c r="T3" i="44"/>
  <c r="D22" i="44"/>
  <c r="V5" i="44"/>
  <c r="W6" i="44"/>
  <c r="E23" i="44"/>
  <c r="X7" i="44"/>
  <c r="F24" i="44"/>
  <c r="Z9" i="44"/>
  <c r="H26" i="44"/>
  <c r="A20" i="43"/>
  <c r="T2" i="43"/>
  <c r="A20" i="40"/>
  <c r="T2" i="40"/>
  <c r="A21" i="40" s="1"/>
  <c r="I28" i="45" l="1"/>
  <c r="AB10" i="45"/>
  <c r="AD12" i="45"/>
  <c r="K31" i="45" s="1"/>
  <c r="M32" i="45"/>
  <c r="AF14" i="45"/>
  <c r="AE13" i="45"/>
  <c r="L31" i="45"/>
  <c r="J29" i="45"/>
  <c r="AC11" i="45"/>
  <c r="H27" i="45"/>
  <c r="AA9" i="45"/>
  <c r="G26" i="45"/>
  <c r="Z8" i="45"/>
  <c r="E26" i="45"/>
  <c r="Z6" i="45"/>
  <c r="D25" i="45"/>
  <c r="Y5" i="45"/>
  <c r="B23" i="45"/>
  <c r="W3" i="45"/>
  <c r="C24" i="45"/>
  <c r="X4" i="45"/>
  <c r="V2" i="45"/>
  <c r="A23" i="45" s="1"/>
  <c r="Z7" i="45"/>
  <c r="F26" i="45"/>
  <c r="H27" i="44"/>
  <c r="AA9" i="44"/>
  <c r="F25" i="44"/>
  <c r="Y7" i="44"/>
  <c r="E24" i="44"/>
  <c r="X6" i="44"/>
  <c r="D23" i="44"/>
  <c r="W5" i="44"/>
  <c r="B21" i="44"/>
  <c r="U3" i="44"/>
  <c r="C22" i="44"/>
  <c r="V4" i="44"/>
  <c r="A20" i="44"/>
  <c r="T2" i="44"/>
  <c r="A21" i="44" s="1"/>
  <c r="AA8" i="44"/>
  <c r="G27" i="44"/>
  <c r="H28" i="45" l="1"/>
  <c r="AB9" i="45"/>
  <c r="I29" i="45"/>
  <c r="AC10" i="45"/>
  <c r="L32" i="45"/>
  <c r="AF13" i="45"/>
  <c r="J30" i="45"/>
  <c r="AD11" i="45"/>
  <c r="AE12" i="45"/>
  <c r="K32" i="45" s="1"/>
  <c r="F27" i="45"/>
  <c r="AA7" i="45"/>
  <c r="W2" i="45"/>
  <c r="A24" i="45" s="1"/>
  <c r="C25" i="45"/>
  <c r="Y4" i="45"/>
  <c r="B24" i="45"/>
  <c r="X3" i="45"/>
  <c r="D26" i="45"/>
  <c r="Z5" i="45"/>
  <c r="AA6" i="45"/>
  <c r="E27" i="45"/>
  <c r="AA8" i="45"/>
  <c r="G27" i="45"/>
  <c r="U2" i="44"/>
  <c r="A22" i="44" s="1"/>
  <c r="C23" i="44"/>
  <c r="W4" i="44"/>
  <c r="B22" i="44"/>
  <c r="V3" i="44"/>
  <c r="D24" i="44"/>
  <c r="X5" i="44"/>
  <c r="Y6" i="44"/>
  <c r="E25" i="44"/>
  <c r="Z7" i="44"/>
  <c r="F26" i="44"/>
  <c r="G28" i="45" l="1"/>
  <c r="AB8" i="45"/>
  <c r="E28" i="45"/>
  <c r="AB6" i="45"/>
  <c r="F28" i="45"/>
  <c r="AB7" i="45"/>
  <c r="I30" i="45"/>
  <c r="AD10" i="45"/>
  <c r="H29" i="45"/>
  <c r="AC9" i="45"/>
  <c r="AF12" i="45"/>
  <c r="AE11" i="45"/>
  <c r="J31" i="45"/>
  <c r="D27" i="45"/>
  <c r="AA5" i="45"/>
  <c r="B25" i="45"/>
  <c r="Y3" i="45"/>
  <c r="C26" i="45"/>
  <c r="Z4" i="45"/>
  <c r="X2" i="45"/>
  <c r="A25" i="45" s="1"/>
  <c r="F27" i="44"/>
  <c r="AA7" i="44"/>
  <c r="E26" i="44"/>
  <c r="Z6" i="44"/>
  <c r="D25" i="44"/>
  <c r="Y5" i="44"/>
  <c r="B23" i="44"/>
  <c r="W3" i="44"/>
  <c r="C24" i="44"/>
  <c r="X4" i="44"/>
  <c r="V2" i="44"/>
  <c r="A23" i="44" s="1"/>
  <c r="D28" i="45" l="1"/>
  <c r="AB5" i="45"/>
  <c r="AD9" i="45"/>
  <c r="H30" i="45"/>
  <c r="I31" i="45"/>
  <c r="AE10" i="45"/>
  <c r="F29" i="45"/>
  <c r="AC7" i="45"/>
  <c r="E29" i="45"/>
  <c r="AC6" i="45"/>
  <c r="G29" i="45"/>
  <c r="AC8" i="45"/>
  <c r="J32" i="45"/>
  <c r="AF11" i="45"/>
  <c r="Y2" i="45"/>
  <c r="A26" i="45" s="1"/>
  <c r="C27" i="45"/>
  <c r="AA4" i="45"/>
  <c r="B26" i="45"/>
  <c r="Z3" i="45"/>
  <c r="W2" i="44"/>
  <c r="C25" i="44"/>
  <c r="Y4" i="44"/>
  <c r="B24" i="44"/>
  <c r="X3" i="44"/>
  <c r="D26" i="44"/>
  <c r="Z5" i="44"/>
  <c r="AA6" i="44"/>
  <c r="E27" i="44"/>
  <c r="C28" i="45" l="1"/>
  <c r="AB4" i="45"/>
  <c r="G30" i="45"/>
  <c r="AD8" i="45"/>
  <c r="E30" i="45"/>
  <c r="AD6" i="45"/>
  <c r="AD7" i="45"/>
  <c r="F30" i="45"/>
  <c r="AF10" i="45"/>
  <c r="I32" i="45"/>
  <c r="D29" i="45"/>
  <c r="AC5" i="45"/>
  <c r="H31" i="45"/>
  <c r="AE9" i="45"/>
  <c r="B27" i="45"/>
  <c r="AA3" i="45"/>
  <c r="Z2" i="45"/>
  <c r="A27" i="45" s="1"/>
  <c r="D27" i="44"/>
  <c r="AA5" i="44"/>
  <c r="B25" i="44"/>
  <c r="Y3" i="44"/>
  <c r="C26" i="44"/>
  <c r="Z4" i="44"/>
  <c r="A24" i="44"/>
  <c r="X2" i="44"/>
  <c r="B28" i="45" l="1"/>
  <c r="AB3" i="45"/>
  <c r="H32" i="45"/>
  <c r="AF9" i="45"/>
  <c r="AD5" i="45"/>
  <c r="D30" i="45"/>
  <c r="E31" i="45"/>
  <c r="AE6" i="45"/>
  <c r="G31" i="45"/>
  <c r="AE8" i="45"/>
  <c r="C29" i="45"/>
  <c r="AC4" i="45"/>
  <c r="F31" i="45"/>
  <c r="AE7" i="45"/>
  <c r="AA2" i="45"/>
  <c r="A25" i="44"/>
  <c r="Y2" i="44"/>
  <c r="C27" i="44"/>
  <c r="AA4" i="44"/>
  <c r="B26" i="44"/>
  <c r="Z3" i="44"/>
  <c r="F32" i="45" l="1"/>
  <c r="AF7" i="45"/>
  <c r="AD4" i="45"/>
  <c r="C30" i="45"/>
  <c r="AF8" i="45"/>
  <c r="G32" i="45"/>
  <c r="AF6" i="45"/>
  <c r="E32" i="45"/>
  <c r="B29" i="45"/>
  <c r="AC3" i="45"/>
  <c r="A28" i="45"/>
  <c r="AB2" i="45"/>
  <c r="D31" i="45"/>
  <c r="AE5" i="45"/>
  <c r="B27" i="44"/>
  <c r="AA3" i="44"/>
  <c r="A26" i="44"/>
  <c r="Z2" i="44"/>
  <c r="AF5" i="45" l="1"/>
  <c r="D32" i="45"/>
  <c r="A29" i="45"/>
  <c r="AC2" i="45"/>
  <c r="B30" i="45"/>
  <c r="AD3" i="45"/>
  <c r="C31" i="45"/>
  <c r="AE4" i="45"/>
  <c r="A27" i="44"/>
  <c r="AA2" i="44"/>
  <c r="C32" i="45" l="1"/>
  <c r="AF4" i="45"/>
  <c r="B31" i="45"/>
  <c r="AE3" i="45"/>
  <c r="A30" i="45"/>
  <c r="AD2" i="45"/>
  <c r="A31" i="45" l="1"/>
  <c r="AE2" i="45"/>
  <c r="B32" i="45"/>
  <c r="AF3" i="45"/>
  <c r="A32" i="45" l="1"/>
  <c r="AF2" i="45"/>
</calcChain>
</file>

<file path=xl/sharedStrings.xml><?xml version="1.0" encoding="utf-8"?>
<sst xmlns="http://schemas.openxmlformats.org/spreadsheetml/2006/main" count="257" uniqueCount="174">
  <si>
    <t>거창</t>
    <phoneticPr fontId="3" type="noConversion"/>
  </si>
  <si>
    <t>1km</t>
  </si>
  <si>
    <t>원</t>
  </si>
  <si>
    <t>봉산</t>
    <phoneticPr fontId="3" type="noConversion"/>
  </si>
  <si>
    <t>산포</t>
    <phoneticPr fontId="3" type="noConversion"/>
  </si>
  <si>
    <t>사동</t>
    <phoneticPr fontId="3" type="noConversion"/>
  </si>
  <si>
    <t>국농소</t>
    <phoneticPr fontId="3" type="noConversion"/>
  </si>
  <si>
    <t>양곡</t>
    <phoneticPr fontId="3" type="noConversion"/>
  </si>
  <si>
    <t>내곡</t>
    <phoneticPr fontId="3" type="noConversion"/>
  </si>
  <si>
    <t>남하</t>
    <phoneticPr fontId="3" type="noConversion"/>
  </si>
  <si>
    <t>대야</t>
    <phoneticPr fontId="3" type="noConversion"/>
  </si>
  <si>
    <t>가천교</t>
    <phoneticPr fontId="3" type="noConversion"/>
  </si>
  <si>
    <t>관기</t>
    <phoneticPr fontId="3" type="noConversion"/>
  </si>
  <si>
    <t>상현휴게</t>
    <phoneticPr fontId="3" type="noConversion"/>
  </si>
  <si>
    <t>(상현마을입구)</t>
    <phoneticPr fontId="3" type="noConversion"/>
  </si>
  <si>
    <t>부자정</t>
    <phoneticPr fontId="3" type="noConversion"/>
  </si>
  <si>
    <t>압곡</t>
    <phoneticPr fontId="3" type="noConversion"/>
  </si>
  <si>
    <t>반포</t>
    <phoneticPr fontId="3" type="noConversion"/>
  </si>
  <si>
    <t>묘산</t>
    <phoneticPr fontId="3" type="noConversion"/>
  </si>
  <si>
    <t>마령재</t>
    <phoneticPr fontId="3" type="noConversion"/>
  </si>
  <si>
    <t>(외곡)</t>
    <phoneticPr fontId="3" type="noConversion"/>
  </si>
  <si>
    <t>거창 - 묘산 - 합천</t>
    <phoneticPr fontId="3" type="noConversion"/>
  </si>
  <si>
    <t>법정</t>
    <phoneticPr fontId="3" type="noConversion"/>
  </si>
  <si>
    <t>합천</t>
    <phoneticPr fontId="3" type="noConversion"/>
  </si>
  <si>
    <t>금양</t>
    <phoneticPr fontId="3" type="noConversion"/>
  </si>
  <si>
    <t>송림</t>
    <phoneticPr fontId="3" type="noConversion"/>
  </si>
  <si>
    <t>권빈</t>
    <phoneticPr fontId="3" type="noConversion"/>
  </si>
  <si>
    <t>계산</t>
    <phoneticPr fontId="3" type="noConversion"/>
  </si>
  <si>
    <t>인곡</t>
    <phoneticPr fontId="3" type="noConversion"/>
  </si>
  <si>
    <t>안터</t>
    <phoneticPr fontId="3" type="noConversion"/>
  </si>
  <si>
    <t>장계</t>
    <phoneticPr fontId="3" type="noConversion"/>
  </si>
  <si>
    <t>남암</t>
    <phoneticPr fontId="3" type="noConversion"/>
  </si>
  <si>
    <t>계림</t>
    <phoneticPr fontId="3" type="noConversion"/>
  </si>
  <si>
    <t>남전동</t>
    <phoneticPr fontId="3" type="noConversion"/>
  </si>
  <si>
    <t>합천</t>
    <phoneticPr fontId="3" type="noConversion"/>
  </si>
  <si>
    <t>거창 - 대병 - 평학 - 합천</t>
    <phoneticPr fontId="3" type="noConversion"/>
  </si>
  <si>
    <t>거안</t>
    <phoneticPr fontId="3" type="noConversion"/>
  </si>
  <si>
    <t>고삼</t>
    <phoneticPr fontId="3" type="noConversion"/>
  </si>
  <si>
    <t>양지</t>
    <phoneticPr fontId="3" type="noConversion"/>
  </si>
  <si>
    <t>수다</t>
    <phoneticPr fontId="3" type="noConversion"/>
  </si>
  <si>
    <t>술곡</t>
    <phoneticPr fontId="3" type="noConversion"/>
  </si>
  <si>
    <t>역평</t>
    <phoneticPr fontId="3" type="noConversion"/>
  </si>
  <si>
    <t>유전</t>
    <phoneticPr fontId="3" type="noConversion"/>
  </si>
  <si>
    <t>무학사</t>
    <phoneticPr fontId="3" type="noConversion"/>
  </si>
  <si>
    <t>하금</t>
    <phoneticPr fontId="3" type="noConversion"/>
  </si>
  <si>
    <t>대병</t>
    <phoneticPr fontId="3" type="noConversion"/>
  </si>
  <si>
    <t>회양</t>
    <phoneticPr fontId="3" type="noConversion"/>
  </si>
  <si>
    <t>합천댐</t>
    <phoneticPr fontId="3" type="noConversion"/>
  </si>
  <si>
    <t>평학</t>
    <phoneticPr fontId="3" type="noConversion"/>
  </si>
  <si>
    <t>용문정</t>
    <phoneticPr fontId="3" type="noConversion"/>
  </si>
  <si>
    <t>가호리</t>
    <phoneticPr fontId="3" type="noConversion"/>
  </si>
  <si>
    <t>테마파크</t>
    <phoneticPr fontId="3" type="noConversion"/>
  </si>
  <si>
    <t>봉기</t>
    <phoneticPr fontId="3" type="noConversion"/>
  </si>
  <si>
    <t>고품</t>
    <phoneticPr fontId="3" type="noConversion"/>
  </si>
  <si>
    <t>월정</t>
    <phoneticPr fontId="3" type="noConversion"/>
  </si>
  <si>
    <t>수련원</t>
    <phoneticPr fontId="3" type="noConversion"/>
  </si>
  <si>
    <t>거창 - 대병 - 용주 - 합천</t>
    <phoneticPr fontId="3" type="noConversion"/>
  </si>
  <si>
    <t>주암</t>
    <phoneticPr fontId="3" type="noConversion"/>
  </si>
  <si>
    <t>석장</t>
    <phoneticPr fontId="3" type="noConversion"/>
  </si>
  <si>
    <t>양리</t>
    <phoneticPr fontId="3" type="noConversion"/>
  </si>
  <si>
    <t>쌍암</t>
    <phoneticPr fontId="3" type="noConversion"/>
  </si>
  <si>
    <t>장단</t>
    <phoneticPr fontId="3" type="noConversion"/>
  </si>
  <si>
    <t>성리1구</t>
    <phoneticPr fontId="3" type="noConversion"/>
  </si>
  <si>
    <t>성리2구</t>
    <phoneticPr fontId="3" type="noConversion"/>
  </si>
  <si>
    <t>황계</t>
    <phoneticPr fontId="3" type="noConversion"/>
  </si>
  <si>
    <t>장전</t>
    <phoneticPr fontId="3" type="noConversion"/>
  </si>
  <si>
    <t>평산</t>
    <phoneticPr fontId="3" type="noConversion"/>
  </si>
  <si>
    <t>해곡입구</t>
    <phoneticPr fontId="3" type="noConversion"/>
  </si>
  <si>
    <t>용주</t>
    <phoneticPr fontId="3" type="noConversion"/>
  </si>
  <si>
    <t>손목</t>
    <phoneticPr fontId="3" type="noConversion"/>
  </si>
  <si>
    <t>성산</t>
    <phoneticPr fontId="3" type="noConversion"/>
  </si>
  <si>
    <t>합천</t>
    <phoneticPr fontId="3" type="noConversion"/>
  </si>
  <si>
    <t>노곡</t>
    <phoneticPr fontId="3" type="noConversion"/>
  </si>
  <si>
    <t>거창 - 노곡 - 대병 - 평학 - 합천</t>
    <phoneticPr fontId="3" type="noConversion"/>
  </si>
  <si>
    <t>(가호리)</t>
    <phoneticPr fontId="3" type="noConversion"/>
  </si>
  <si>
    <t>테마파크</t>
    <phoneticPr fontId="3" type="noConversion"/>
  </si>
  <si>
    <t>남계</t>
    <phoneticPr fontId="3" type="noConversion"/>
  </si>
  <si>
    <t>거창 - 계산 - 시)남계 - 합천</t>
    <phoneticPr fontId="3" type="noConversion"/>
  </si>
  <si>
    <t>봉산(압곡1구)</t>
    <phoneticPr fontId="3" type="noConversion"/>
  </si>
  <si>
    <t>권빈(권빈3구)</t>
    <phoneticPr fontId="3" type="noConversion"/>
  </si>
  <si>
    <t>거창 - 가조 - 가야</t>
    <phoneticPr fontId="3" type="noConversion"/>
  </si>
  <si>
    <t>거창</t>
    <phoneticPr fontId="3" type="noConversion"/>
  </si>
  <si>
    <t>양평</t>
    <phoneticPr fontId="3" type="noConversion"/>
  </si>
  <si>
    <t>안흥</t>
    <phoneticPr fontId="3" type="noConversion"/>
  </si>
  <si>
    <t>신촌</t>
    <phoneticPr fontId="3" type="noConversion"/>
  </si>
  <si>
    <t>대촌</t>
    <phoneticPr fontId="3" type="noConversion"/>
  </si>
  <si>
    <t>동례</t>
    <phoneticPr fontId="3" type="noConversion"/>
  </si>
  <si>
    <t>장기</t>
    <phoneticPr fontId="3" type="noConversion"/>
  </si>
  <si>
    <t>가조</t>
    <phoneticPr fontId="3" type="noConversion"/>
  </si>
  <si>
    <t>도산</t>
    <phoneticPr fontId="3" type="noConversion"/>
  </si>
  <si>
    <t>온천</t>
    <phoneticPr fontId="3" type="noConversion"/>
  </si>
  <si>
    <t>녹동</t>
    <phoneticPr fontId="3" type="noConversion"/>
  </si>
  <si>
    <t>도리</t>
    <phoneticPr fontId="3" type="noConversion"/>
  </si>
  <si>
    <t>대학동</t>
    <phoneticPr fontId="3" type="noConversion"/>
  </si>
  <si>
    <t>골프장</t>
    <phoneticPr fontId="3" type="noConversion"/>
  </si>
  <si>
    <t>성기</t>
    <phoneticPr fontId="3" type="noConversion"/>
  </si>
  <si>
    <t>(구미)</t>
    <phoneticPr fontId="3" type="noConversion"/>
  </si>
  <si>
    <t>숭산</t>
    <phoneticPr fontId="3" type="noConversion"/>
  </si>
  <si>
    <t>매화</t>
    <phoneticPr fontId="3" type="noConversion"/>
  </si>
  <si>
    <t>가산초등학교</t>
    <phoneticPr fontId="3" type="noConversion"/>
  </si>
  <si>
    <t>사촌</t>
    <phoneticPr fontId="3" type="noConversion"/>
  </si>
  <si>
    <t>해인중</t>
    <phoneticPr fontId="3" type="noConversion"/>
  </si>
  <si>
    <t>가야</t>
    <phoneticPr fontId="3" type="noConversion"/>
  </si>
  <si>
    <t>합천 - 초계 - 적교 - 신반</t>
    <phoneticPr fontId="3" type="noConversion"/>
  </si>
  <si>
    <t>합천</t>
    <phoneticPr fontId="3" type="noConversion"/>
  </si>
  <si>
    <t>부대입구</t>
    <phoneticPr fontId="3" type="noConversion"/>
  </si>
  <si>
    <t>문림</t>
    <phoneticPr fontId="3" type="noConversion"/>
  </si>
  <si>
    <t>영전</t>
    <phoneticPr fontId="3" type="noConversion"/>
  </si>
  <si>
    <t>낙민로타리</t>
    <phoneticPr fontId="3" type="noConversion"/>
  </si>
  <si>
    <t>낙민3구</t>
    <phoneticPr fontId="3" type="noConversion"/>
  </si>
  <si>
    <t>갑산입구</t>
    <phoneticPr fontId="3" type="noConversion"/>
  </si>
  <si>
    <t>중리</t>
    <phoneticPr fontId="3" type="noConversion"/>
  </si>
  <si>
    <t>초계</t>
    <phoneticPr fontId="3" type="noConversion"/>
  </si>
  <si>
    <t>적중</t>
    <phoneticPr fontId="3" type="noConversion"/>
  </si>
  <si>
    <t>사거리</t>
    <phoneticPr fontId="3" type="noConversion"/>
  </si>
  <si>
    <t>옥두</t>
    <phoneticPr fontId="3" type="noConversion"/>
  </si>
  <si>
    <t>두곡학교</t>
    <phoneticPr fontId="3" type="noConversion"/>
  </si>
  <si>
    <t>청덕</t>
    <phoneticPr fontId="3" type="noConversion"/>
  </si>
  <si>
    <t>하회입구</t>
    <phoneticPr fontId="3" type="noConversion"/>
  </si>
  <si>
    <t>바람재</t>
    <phoneticPr fontId="3" type="noConversion"/>
  </si>
  <si>
    <t>적포</t>
    <phoneticPr fontId="3" type="noConversion"/>
  </si>
  <si>
    <t>대부</t>
    <phoneticPr fontId="3" type="noConversion"/>
  </si>
  <si>
    <t>적교</t>
    <phoneticPr fontId="3" type="noConversion"/>
  </si>
  <si>
    <t>초곡입구</t>
    <phoneticPr fontId="3" type="noConversion"/>
  </si>
  <si>
    <t>유학사입구</t>
    <phoneticPr fontId="3" type="noConversion"/>
  </si>
  <si>
    <t>익구입구</t>
    <phoneticPr fontId="3" type="noConversion"/>
  </si>
  <si>
    <t>옥동</t>
    <phoneticPr fontId="3" type="noConversion"/>
  </si>
  <si>
    <t>신반</t>
    <phoneticPr fontId="3" type="noConversion"/>
  </si>
  <si>
    <t>신반</t>
    <phoneticPr fontId="3" type="noConversion"/>
  </si>
  <si>
    <t>합천 - 봉수 - 신반</t>
    <phoneticPr fontId="3" type="noConversion"/>
  </si>
  <si>
    <t>정양</t>
    <phoneticPr fontId="3" type="noConversion"/>
  </si>
  <si>
    <t>하회동</t>
    <phoneticPr fontId="3" type="noConversion"/>
  </si>
  <si>
    <t>아천입구</t>
    <phoneticPr fontId="3" type="noConversion"/>
  </si>
  <si>
    <t>대목</t>
    <phoneticPr fontId="3" type="noConversion"/>
  </si>
  <si>
    <t>대목</t>
    <phoneticPr fontId="3" type="noConversion"/>
  </si>
  <si>
    <t>대양</t>
    <phoneticPr fontId="3" type="noConversion"/>
  </si>
  <si>
    <t>대양</t>
    <phoneticPr fontId="3" type="noConversion"/>
  </si>
  <si>
    <t>장지입구</t>
    <phoneticPr fontId="3" type="noConversion"/>
  </si>
  <si>
    <t>백암</t>
    <phoneticPr fontId="3" type="noConversion"/>
  </si>
  <si>
    <t>오산(합천)</t>
    <phoneticPr fontId="3" type="noConversion"/>
  </si>
  <si>
    <t>오산(의령)</t>
    <phoneticPr fontId="3" type="noConversion"/>
  </si>
  <si>
    <t>서암</t>
    <phoneticPr fontId="3" type="noConversion"/>
  </si>
  <si>
    <t>장유</t>
    <phoneticPr fontId="3" type="noConversion"/>
  </si>
  <si>
    <t>신현</t>
    <phoneticPr fontId="3" type="noConversion"/>
  </si>
  <si>
    <t>봉수</t>
    <phoneticPr fontId="3" type="noConversion"/>
  </si>
  <si>
    <t>삼동</t>
    <phoneticPr fontId="3" type="noConversion"/>
  </si>
  <si>
    <t>신기</t>
    <phoneticPr fontId="3" type="noConversion"/>
  </si>
  <si>
    <t>합천 - 방계</t>
    <phoneticPr fontId="3" type="noConversion"/>
  </si>
  <si>
    <t>오산</t>
    <phoneticPr fontId="3" type="noConversion"/>
  </si>
  <si>
    <t>방계</t>
    <phoneticPr fontId="3" type="noConversion"/>
  </si>
  <si>
    <t>합천 - 삼가 - 모의(신전)</t>
    <phoneticPr fontId="3" type="noConversion"/>
  </si>
  <si>
    <t>합천</t>
    <phoneticPr fontId="3" type="noConversion"/>
  </si>
  <si>
    <t>정양</t>
    <phoneticPr fontId="3" type="noConversion"/>
  </si>
  <si>
    <t>하회동</t>
    <phoneticPr fontId="3" type="noConversion"/>
  </si>
  <si>
    <t>아천입구</t>
    <phoneticPr fontId="3" type="noConversion"/>
  </si>
  <si>
    <t>대목</t>
    <phoneticPr fontId="3" type="noConversion"/>
  </si>
  <si>
    <t>대양</t>
    <phoneticPr fontId="3" type="noConversion"/>
  </si>
  <si>
    <t>양산</t>
    <phoneticPr fontId="3" type="noConversion"/>
  </si>
  <si>
    <t>신거리</t>
    <phoneticPr fontId="3" type="noConversion"/>
  </si>
  <si>
    <t>도리입구</t>
    <phoneticPr fontId="3" type="noConversion"/>
  </si>
  <si>
    <t>멱곡</t>
    <phoneticPr fontId="3" type="noConversion"/>
  </si>
  <si>
    <t>장전</t>
    <phoneticPr fontId="3" type="noConversion"/>
  </si>
  <si>
    <t>원전</t>
    <phoneticPr fontId="3" type="noConversion"/>
  </si>
  <si>
    <t>하신입구</t>
    <phoneticPr fontId="3" type="noConversion"/>
  </si>
  <si>
    <t>쌍백</t>
    <phoneticPr fontId="3" type="noConversion"/>
  </si>
  <si>
    <t>양전</t>
    <phoneticPr fontId="3" type="noConversion"/>
  </si>
  <si>
    <t>삼가</t>
    <phoneticPr fontId="3" type="noConversion"/>
  </si>
  <si>
    <t>신평</t>
    <phoneticPr fontId="3" type="noConversion"/>
  </si>
  <si>
    <t>하촌</t>
    <phoneticPr fontId="3" type="noConversion"/>
  </si>
  <si>
    <t>중촌</t>
    <phoneticPr fontId="3" type="noConversion"/>
  </si>
  <si>
    <t>행정</t>
    <phoneticPr fontId="3" type="noConversion"/>
  </si>
  <si>
    <t>곡소</t>
    <phoneticPr fontId="3" type="noConversion"/>
  </si>
  <si>
    <t>(신전)</t>
    <phoneticPr fontId="3" type="noConversion"/>
  </si>
  <si>
    <t>모의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</si>
</sst>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8"/>
      <name val="돋움"/>
      <family val="3"/>
      <charset val="129"/>
    </font>
    <font>
      <sz val="9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41" fontId="5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1" applyFont="1"/>
    <xf numFmtId="0" fontId="4" fillId="0" borderId="1" xfId="0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7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176" fontId="6" fillId="3" borderId="1" xfId="1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.08.01%20&#50836;&#44552;&#51064;&#49345;%20(&#44032;&#50556;&#4944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3.08.01%20&#50836;&#44552;&#51064;&#49345;%20(&#51032;&#47161;&#444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가조-가야"/>
    </sheetNames>
    <sheetDataSet>
      <sheetData sheetId="0">
        <row r="1">
          <cell r="B1">
            <v>145.33000000000001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초계-적교-신반"/>
      <sheetName val="봉수-신반, 방계"/>
      <sheetName val="합천-삼가-모의"/>
    </sheetNames>
    <sheetDataSet>
      <sheetData sheetId="0">
        <row r="1">
          <cell r="B1">
            <v>145.33000000000001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B2" sqref="B2"/>
    </sheetView>
  </sheetViews>
  <sheetFormatPr defaultColWidth="8.625" defaultRowHeight="21" customHeight="1" x14ac:dyDescent="0.3"/>
  <cols>
    <col min="1" max="1" width="8.625" style="1"/>
    <col min="2" max="2" width="13.5" style="1" customWidth="1"/>
    <col min="3" max="16384" width="8.625" style="1"/>
  </cols>
  <sheetData>
    <row r="1" spans="1:3" ht="27.75" customHeight="1" x14ac:dyDescent="0.25">
      <c r="A1" s="4" t="s">
        <v>1</v>
      </c>
      <c r="B1" s="4">
        <v>145.33000000000001</v>
      </c>
      <c r="C1" s="4" t="s">
        <v>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view="pageBreakPreview" topLeftCell="A2" zoomScaleNormal="100" zoomScaleSheetLayoutView="100" workbookViewId="0">
      <selection activeCell="Y12" sqref="Y12"/>
    </sheetView>
  </sheetViews>
  <sheetFormatPr defaultColWidth="6.625" defaultRowHeight="24" customHeight="1" x14ac:dyDescent="0.3"/>
  <cols>
    <col min="1" max="1" width="6.375" style="2" bestFit="1" customWidth="1"/>
    <col min="2" max="4" width="6.125" style="2" bestFit="1" customWidth="1"/>
    <col min="5" max="5" width="7.75" style="2" bestFit="1" customWidth="1"/>
    <col min="6" max="6" width="6.75" style="2" customWidth="1"/>
    <col min="7" max="7" width="7.5" style="2" bestFit="1" customWidth="1"/>
    <col min="8" max="8" width="6.375" style="2" bestFit="1" customWidth="1"/>
    <col min="9" max="14" width="6.125" style="2" bestFit="1" customWidth="1"/>
    <col min="15" max="15" width="6.375" style="2" bestFit="1" customWidth="1"/>
    <col min="16" max="16" width="6.125" style="2" bestFit="1" customWidth="1"/>
    <col min="17" max="20" width="5" style="2" bestFit="1" customWidth="1"/>
    <col min="21" max="16384" width="6.625" style="2"/>
  </cols>
  <sheetData>
    <row r="1" spans="1:20" ht="24" customHeight="1" x14ac:dyDescent="0.3">
      <c r="A1" s="20" t="s">
        <v>21</v>
      </c>
      <c r="B1" s="20"/>
      <c r="C1" s="20"/>
      <c r="D1" s="20"/>
      <c r="E1" s="20"/>
      <c r="F1" s="20"/>
    </row>
    <row r="2" spans="1:20" s="3" customFormat="1" ht="24" customHeight="1" x14ac:dyDescent="0.3">
      <c r="A2" s="16" t="s">
        <v>0</v>
      </c>
      <c r="B2" s="16">
        <v>3.8</v>
      </c>
      <c r="C2" s="16">
        <f>B2+C3</f>
        <v>4.5</v>
      </c>
      <c r="D2" s="16">
        <f>C2+D4</f>
        <v>6.4</v>
      </c>
      <c r="E2" s="16">
        <f>D2+E5</f>
        <v>8.6000000000000014</v>
      </c>
      <c r="F2" s="16">
        <f>E2+F6</f>
        <v>12.600000000000001</v>
      </c>
      <c r="G2" s="16">
        <f>F2+G7</f>
        <v>14.000000000000002</v>
      </c>
      <c r="H2" s="5">
        <f>G2+H8</f>
        <v>15.400000000000002</v>
      </c>
      <c r="I2" s="5">
        <f>H2+I9</f>
        <v>17.3</v>
      </c>
      <c r="J2" s="5">
        <f>I2+J10</f>
        <v>17.400000000000002</v>
      </c>
      <c r="K2" s="5">
        <f>J2+K11</f>
        <v>19.000000000000004</v>
      </c>
      <c r="L2" s="5">
        <f>K2+L12</f>
        <v>22.300000000000004</v>
      </c>
      <c r="M2" s="5">
        <f>L2+M13</f>
        <v>24.500000000000004</v>
      </c>
      <c r="N2" s="5">
        <f>M2+N14</f>
        <v>26.100000000000005</v>
      </c>
      <c r="O2" s="5">
        <f>N2+O15</f>
        <v>28.100000000000005</v>
      </c>
      <c r="P2" s="5">
        <f>O2+P16</f>
        <v>31.200000000000006</v>
      </c>
      <c r="Q2" s="5">
        <f>P2+Q17</f>
        <v>33.400000000000006</v>
      </c>
      <c r="R2" s="8">
        <f>Q2+R18</f>
        <v>34.800000000000004</v>
      </c>
      <c r="S2" s="8">
        <f>R2+S19</f>
        <v>36.700000000000003</v>
      </c>
      <c r="T2" s="8">
        <f>S2+T20</f>
        <v>40</v>
      </c>
    </row>
    <row r="3" spans="1:20" s="3" customFormat="1" ht="24" customHeight="1" x14ac:dyDescent="0.3">
      <c r="A3" s="16" t="s">
        <v>6</v>
      </c>
      <c r="B3" s="16" t="s">
        <v>7</v>
      </c>
      <c r="C3" s="16">
        <v>0.7</v>
      </c>
      <c r="D3" s="16">
        <f>C3+D4</f>
        <v>2.5999999999999996</v>
      </c>
      <c r="E3" s="16">
        <f>D3+E5</f>
        <v>4.8</v>
      </c>
      <c r="F3" s="16">
        <f>E3+F6</f>
        <v>8.8000000000000007</v>
      </c>
      <c r="G3" s="16">
        <f>F3+G7</f>
        <v>10.200000000000001</v>
      </c>
      <c r="H3" s="5">
        <f>G3+H8</f>
        <v>11.600000000000001</v>
      </c>
      <c r="I3" s="5">
        <f>H3+I9</f>
        <v>13.500000000000002</v>
      </c>
      <c r="J3" s="5">
        <f>I3+J10</f>
        <v>13.600000000000001</v>
      </c>
      <c r="K3" s="5">
        <f>J3+K11</f>
        <v>15.200000000000001</v>
      </c>
      <c r="L3" s="5">
        <f>K3+L12</f>
        <v>18.5</v>
      </c>
      <c r="M3" s="5">
        <f>L3+M13</f>
        <v>20.7</v>
      </c>
      <c r="N3" s="5">
        <f>M3+N14</f>
        <v>22.3</v>
      </c>
      <c r="O3" s="5">
        <f>N3+O15</f>
        <v>24.3</v>
      </c>
      <c r="P3" s="5">
        <f>O3+P16</f>
        <v>27.400000000000002</v>
      </c>
      <c r="Q3" s="5">
        <f>P3+Q17</f>
        <v>29.6</v>
      </c>
      <c r="R3" s="5">
        <f>Q3+R18</f>
        <v>31</v>
      </c>
      <c r="S3" s="8">
        <f>R3+S19</f>
        <v>32.9</v>
      </c>
      <c r="T3" s="8">
        <f>S3+T20</f>
        <v>36.199999999999996</v>
      </c>
    </row>
    <row r="4" spans="1:20" s="3" customFormat="1" ht="24" customHeight="1" x14ac:dyDescent="0.3">
      <c r="A4" s="16"/>
      <c r="B4" s="16"/>
      <c r="C4" s="16" t="s">
        <v>9</v>
      </c>
      <c r="D4" s="16">
        <v>1.9</v>
      </c>
      <c r="E4" s="19">
        <v>4.0999999999999996</v>
      </c>
      <c r="F4" s="16">
        <f>E4+F6</f>
        <v>8.1</v>
      </c>
      <c r="G4" s="16">
        <f>F4+G7</f>
        <v>9.5</v>
      </c>
      <c r="H4" s="5">
        <f>G4+H8</f>
        <v>10.9</v>
      </c>
      <c r="I4" s="5">
        <f>H4+I9</f>
        <v>12.8</v>
      </c>
      <c r="J4" s="5">
        <f>I4+J10</f>
        <v>12.9</v>
      </c>
      <c r="K4" s="5">
        <f>J4+K11</f>
        <v>14.5</v>
      </c>
      <c r="L4" s="5">
        <f>K4+L12</f>
        <v>17.8</v>
      </c>
      <c r="M4" s="5">
        <f>L4+M13</f>
        <v>20</v>
      </c>
      <c r="N4" s="5">
        <f>M4+N14</f>
        <v>21.6</v>
      </c>
      <c r="O4" s="5">
        <f>N4+O15</f>
        <v>23.6</v>
      </c>
      <c r="P4" s="5">
        <f>O4+P16</f>
        <v>26.700000000000003</v>
      </c>
      <c r="Q4" s="5">
        <f>P4+Q17</f>
        <v>28.900000000000002</v>
      </c>
      <c r="R4" s="5">
        <f>Q4+R18</f>
        <v>30.3</v>
      </c>
      <c r="S4" s="5">
        <f>R4+S19</f>
        <v>32.200000000000003</v>
      </c>
      <c r="T4" s="8">
        <f>S4+T20</f>
        <v>35.5</v>
      </c>
    </row>
    <row r="5" spans="1:20" s="3" customFormat="1" ht="24" customHeight="1" x14ac:dyDescent="0.3">
      <c r="A5" s="16"/>
      <c r="B5" s="16"/>
      <c r="C5" s="16"/>
      <c r="D5" s="16" t="s">
        <v>4</v>
      </c>
      <c r="E5" s="16">
        <v>2.2000000000000002</v>
      </c>
      <c r="F5" s="16">
        <f>E5+F6</f>
        <v>6.2</v>
      </c>
      <c r="G5" s="16">
        <f>F5+G7</f>
        <v>7.6</v>
      </c>
      <c r="H5" s="5">
        <f>G5+H8</f>
        <v>9</v>
      </c>
      <c r="I5" s="5">
        <f>H5+I9</f>
        <v>10.9</v>
      </c>
      <c r="J5" s="5">
        <f>I5+J10</f>
        <v>11</v>
      </c>
      <c r="K5" s="5">
        <f>J5+K11</f>
        <v>12.6</v>
      </c>
      <c r="L5" s="5">
        <f>K5+L12</f>
        <v>15.899999999999999</v>
      </c>
      <c r="M5" s="5">
        <f>L5+M13</f>
        <v>18.099999999999998</v>
      </c>
      <c r="N5" s="5">
        <f>M5+N14</f>
        <v>19.7</v>
      </c>
      <c r="O5" s="5">
        <f>N5+O15</f>
        <v>21.7</v>
      </c>
      <c r="P5" s="5">
        <f>O5+P16</f>
        <v>24.8</v>
      </c>
      <c r="Q5" s="5">
        <f>P5+Q17</f>
        <v>27</v>
      </c>
      <c r="R5" s="5">
        <f>Q5+R18</f>
        <v>28.4</v>
      </c>
      <c r="S5" s="5">
        <f>R5+S19</f>
        <v>30.299999999999997</v>
      </c>
      <c r="T5" s="5">
        <f>S5+T20</f>
        <v>33.599999999999994</v>
      </c>
    </row>
    <row r="6" spans="1:20" s="3" customFormat="1" ht="24" customHeight="1" x14ac:dyDescent="0.3">
      <c r="A6" s="17">
        <v>1450</v>
      </c>
      <c r="B6" s="17"/>
      <c r="C6" s="16"/>
      <c r="D6" s="16"/>
      <c r="E6" s="16" t="s">
        <v>10</v>
      </c>
      <c r="F6" s="16">
        <v>4</v>
      </c>
      <c r="G6" s="16">
        <f>F6+G7</f>
        <v>5.4</v>
      </c>
      <c r="H6" s="5">
        <f>G6+H8</f>
        <v>6.8000000000000007</v>
      </c>
      <c r="I6" s="5">
        <f>H6+I9</f>
        <v>8.7000000000000011</v>
      </c>
      <c r="J6" s="5">
        <f>I6+J10</f>
        <v>8.8000000000000007</v>
      </c>
      <c r="K6" s="5">
        <f>J6+K11</f>
        <v>10.4</v>
      </c>
      <c r="L6" s="5">
        <f>K6+L12</f>
        <v>13.7</v>
      </c>
      <c r="M6" s="5">
        <f>L6+M13</f>
        <v>15.899999999999999</v>
      </c>
      <c r="N6" s="5">
        <f>M6+N14</f>
        <v>17.5</v>
      </c>
      <c r="O6" s="5">
        <f>N6+O15</f>
        <v>19.5</v>
      </c>
      <c r="P6" s="5">
        <f>O6+P16</f>
        <v>22.6</v>
      </c>
      <c r="Q6" s="5">
        <f>P6+Q17</f>
        <v>24.8</v>
      </c>
      <c r="R6" s="5">
        <f>Q6+R18</f>
        <v>26.2</v>
      </c>
      <c r="S6" s="5">
        <f>R6+S19</f>
        <v>28.099999999999998</v>
      </c>
      <c r="T6" s="5">
        <f>S6+T20</f>
        <v>31.4</v>
      </c>
    </row>
    <row r="7" spans="1:20" s="3" customFormat="1" ht="24" customHeight="1" x14ac:dyDescent="0.3">
      <c r="A7" s="17">
        <f>ROUND(기준!$B$1*F2, -2)</f>
        <v>1800</v>
      </c>
      <c r="B7" s="17"/>
      <c r="C7" s="16"/>
      <c r="D7" s="16"/>
      <c r="E7" s="16"/>
      <c r="F7" s="16" t="s">
        <v>11</v>
      </c>
      <c r="G7" s="16">
        <v>1.4</v>
      </c>
      <c r="H7" s="5">
        <f>G7+H8</f>
        <v>2.8</v>
      </c>
      <c r="I7" s="5">
        <f>H7+I9</f>
        <v>4.6999999999999993</v>
      </c>
      <c r="J7" s="5">
        <f>I7+J10</f>
        <v>4.7999999999999989</v>
      </c>
      <c r="K7" s="5">
        <f>J7+K11</f>
        <v>6.3999999999999986</v>
      </c>
      <c r="L7" s="5">
        <f>K7+L12</f>
        <v>9.6999999999999993</v>
      </c>
      <c r="M7" s="5">
        <f>L7+M13</f>
        <v>11.899999999999999</v>
      </c>
      <c r="N7" s="5">
        <f>M7+N14</f>
        <v>13.499999999999998</v>
      </c>
      <c r="O7" s="5">
        <f>N7+O15</f>
        <v>15.499999999999998</v>
      </c>
      <c r="P7" s="5">
        <f>O7+P16</f>
        <v>18.599999999999998</v>
      </c>
      <c r="Q7" s="5">
        <f>P7+Q17</f>
        <v>20.799999999999997</v>
      </c>
      <c r="R7" s="5">
        <f>Q7+R18</f>
        <v>22.199999999999996</v>
      </c>
      <c r="S7" s="5">
        <f>R7+S19</f>
        <v>24.099999999999994</v>
      </c>
      <c r="T7" s="5">
        <f>S7+T20</f>
        <v>27.399999999999995</v>
      </c>
    </row>
    <row r="8" spans="1:20" s="3" customFormat="1" ht="24" customHeight="1" x14ac:dyDescent="0.3">
      <c r="A8" s="17">
        <f>ROUND(기준!$B$1*G2, -2)</f>
        <v>2000</v>
      </c>
      <c r="B8" s="17">
        <v>1450</v>
      </c>
      <c r="C8" s="17"/>
      <c r="D8" s="17"/>
      <c r="E8" s="16"/>
      <c r="F8" s="16"/>
      <c r="G8" s="18" t="s">
        <v>13</v>
      </c>
      <c r="H8" s="5">
        <v>1.4</v>
      </c>
      <c r="I8" s="5">
        <f>H8+I9</f>
        <v>3.3</v>
      </c>
      <c r="J8" s="5">
        <f>I8+J10</f>
        <v>3.4</v>
      </c>
      <c r="K8" s="5">
        <f>J8+K11</f>
        <v>5</v>
      </c>
      <c r="L8" s="5">
        <f>K8+L12</f>
        <v>8.3000000000000007</v>
      </c>
      <c r="M8" s="5">
        <f>L8+M13</f>
        <v>10.5</v>
      </c>
      <c r="N8" s="5">
        <f>M8+N14</f>
        <v>12.1</v>
      </c>
      <c r="O8" s="5">
        <f>N8+O15</f>
        <v>14.1</v>
      </c>
      <c r="P8" s="5">
        <f>O8+P16</f>
        <v>17.2</v>
      </c>
      <c r="Q8" s="5">
        <f>P8+Q17</f>
        <v>19.399999999999999</v>
      </c>
      <c r="R8" s="5">
        <f>Q8+R18</f>
        <v>20.799999999999997</v>
      </c>
      <c r="S8" s="5">
        <f>R8+S19</f>
        <v>22.699999999999996</v>
      </c>
      <c r="T8" s="5">
        <f>S8+T20</f>
        <v>25.999999999999996</v>
      </c>
    </row>
    <row r="9" spans="1:20" s="3" customFormat="1" ht="24" customHeight="1" x14ac:dyDescent="0.3">
      <c r="A9" s="6">
        <f>ROUND(기준!$B$1*H2, -2)</f>
        <v>2200</v>
      </c>
      <c r="B9" s="6">
        <f>ROUND(기준!$B$1*H3, -2)</f>
        <v>1700</v>
      </c>
      <c r="C9" s="6">
        <v>1450</v>
      </c>
      <c r="D9" s="6"/>
      <c r="E9" s="6"/>
      <c r="F9" s="11" t="s">
        <v>14</v>
      </c>
      <c r="G9" s="7"/>
      <c r="H9" s="5" t="s">
        <v>15</v>
      </c>
      <c r="I9" s="5">
        <v>1.9</v>
      </c>
      <c r="J9" s="5">
        <f>I9+J10</f>
        <v>2</v>
      </c>
      <c r="K9" s="5">
        <f>J9+K11</f>
        <v>3.6</v>
      </c>
      <c r="L9" s="5">
        <f>K9+L12</f>
        <v>6.9</v>
      </c>
      <c r="M9" s="5">
        <f>L9+M13</f>
        <v>9.1000000000000014</v>
      </c>
      <c r="N9" s="5">
        <f>M9+N14</f>
        <v>10.700000000000001</v>
      </c>
      <c r="O9" s="5">
        <f>N9+O15</f>
        <v>12.700000000000001</v>
      </c>
      <c r="P9" s="5">
        <f>O9+P16</f>
        <v>15.8</v>
      </c>
      <c r="Q9" s="5">
        <f>P9+Q17</f>
        <v>18</v>
      </c>
      <c r="R9" s="5">
        <f>Q9+R18</f>
        <v>19.399999999999999</v>
      </c>
      <c r="S9" s="5">
        <f>R9+S19</f>
        <v>21.299999999999997</v>
      </c>
      <c r="T9" s="5">
        <f>S9+T20</f>
        <v>24.599999999999998</v>
      </c>
    </row>
    <row r="10" spans="1:20" s="3" customFormat="1" ht="24" customHeight="1" x14ac:dyDescent="0.3">
      <c r="A10" s="6">
        <f>ROUND(기준!$B$1*I2, -2)</f>
        <v>2500</v>
      </c>
      <c r="B10" s="6">
        <f>ROUND(기준!$B$1*I3, -2)</f>
        <v>2000</v>
      </c>
      <c r="C10" s="6">
        <f>ROUND(기준!$B$1*I4, -2)</f>
        <v>1900</v>
      </c>
      <c r="D10" s="6">
        <v>1450</v>
      </c>
      <c r="E10" s="6"/>
      <c r="F10" s="6"/>
      <c r="G10" s="5"/>
      <c r="H10" s="7"/>
      <c r="I10" s="5" t="s">
        <v>78</v>
      </c>
      <c r="J10" s="5">
        <v>0.1</v>
      </c>
      <c r="K10" s="5">
        <f>J10+K11+0.6</f>
        <v>2.3000000000000003</v>
      </c>
      <c r="L10" s="5">
        <f>K10+L12</f>
        <v>5.6</v>
      </c>
      <c r="M10" s="5">
        <f>L10+M13</f>
        <v>7.8</v>
      </c>
      <c r="N10" s="5">
        <f>M10+N14</f>
        <v>9.4</v>
      </c>
      <c r="O10" s="5">
        <f>N10+O15</f>
        <v>11.4</v>
      </c>
      <c r="P10" s="5">
        <f>O10+P16</f>
        <v>14.5</v>
      </c>
      <c r="Q10" s="5">
        <f>P10+Q17</f>
        <v>16.7</v>
      </c>
      <c r="R10" s="5">
        <f>Q10+R18</f>
        <v>18.099999999999998</v>
      </c>
      <c r="S10" s="5">
        <f>R10+S19</f>
        <v>19.999999999999996</v>
      </c>
      <c r="T10" s="5">
        <f>S10+T20</f>
        <v>23.299999999999997</v>
      </c>
    </row>
    <row r="11" spans="1:20" s="3" customFormat="1" ht="24" customHeight="1" x14ac:dyDescent="0.3">
      <c r="A11" s="6"/>
      <c r="B11" s="6"/>
      <c r="C11" s="6"/>
      <c r="D11" s="6"/>
      <c r="E11" s="6"/>
      <c r="F11" s="6"/>
      <c r="G11" s="6"/>
      <c r="H11" s="5"/>
      <c r="I11" s="5"/>
      <c r="J11" s="5"/>
      <c r="K11" s="5">
        <v>1.6</v>
      </c>
      <c r="L11" s="5">
        <f>K11+L12</f>
        <v>4.9000000000000004</v>
      </c>
      <c r="M11" s="5">
        <f>L11+M13</f>
        <v>7.1000000000000005</v>
      </c>
      <c r="N11" s="5">
        <f>M11+N14</f>
        <v>8.7000000000000011</v>
      </c>
      <c r="O11" s="5">
        <f>N11+O15</f>
        <v>10.700000000000001</v>
      </c>
      <c r="P11" s="5">
        <f>O11+P16</f>
        <v>13.8</v>
      </c>
      <c r="Q11" s="5">
        <f>P11+Q17</f>
        <v>16</v>
      </c>
      <c r="R11" s="5">
        <f>Q11+R18</f>
        <v>17.399999999999999</v>
      </c>
      <c r="S11" s="5">
        <f>R11+S19</f>
        <v>19.299999999999997</v>
      </c>
      <c r="T11" s="5">
        <f>S11+T20</f>
        <v>22.599999999999998</v>
      </c>
    </row>
    <row r="12" spans="1:20" s="3" customFormat="1" ht="24" customHeight="1" x14ac:dyDescent="0.3">
      <c r="A12" s="6">
        <f>ROUND(기준!$B$1*K2, -2)</f>
        <v>2800</v>
      </c>
      <c r="B12" s="6">
        <f>ROUND(기준!$B$1*K3, -2)</f>
        <v>2200</v>
      </c>
      <c r="C12" s="6">
        <f>ROUND(기준!$B$1*K4, -2)</f>
        <v>2100</v>
      </c>
      <c r="D12" s="6">
        <f>ROUND(기준!$B$1*K5, -2)</f>
        <v>1800</v>
      </c>
      <c r="E12" s="6">
        <v>1450</v>
      </c>
      <c r="F12" s="6"/>
      <c r="G12" s="6"/>
      <c r="H12" s="6"/>
      <c r="I12" s="5"/>
      <c r="J12" s="5"/>
      <c r="K12" s="5" t="s">
        <v>79</v>
      </c>
      <c r="L12" s="5">
        <v>3.3</v>
      </c>
      <c r="M12" s="5">
        <f>L12+M13</f>
        <v>5.5</v>
      </c>
      <c r="N12" s="5">
        <f>M12+N14</f>
        <v>7.1</v>
      </c>
      <c r="O12" s="5">
        <f>N12+O15</f>
        <v>9.1</v>
      </c>
      <c r="P12" s="5">
        <f>O12+P16</f>
        <v>12.2</v>
      </c>
      <c r="Q12" s="5">
        <f>P12+Q17</f>
        <v>14.399999999999999</v>
      </c>
      <c r="R12" s="5">
        <f>Q12+R18</f>
        <v>15.799999999999999</v>
      </c>
      <c r="S12" s="5">
        <f>R12+S19</f>
        <v>17.7</v>
      </c>
      <c r="T12" s="5">
        <f>S12+T20</f>
        <v>21</v>
      </c>
    </row>
    <row r="13" spans="1:20" s="3" customFormat="1" ht="24" customHeight="1" x14ac:dyDescent="0.3">
      <c r="A13" s="6">
        <f>ROUND(기준!$B$1*L2, -2)</f>
        <v>3200</v>
      </c>
      <c r="B13" s="6">
        <f>ROUND(기준!$B$1*L3, -2)</f>
        <v>2700</v>
      </c>
      <c r="C13" s="6">
        <f>ROUND(기준!$B$1*L4, -2)</f>
        <v>2600</v>
      </c>
      <c r="D13" s="6">
        <f>ROUND(기준!$B$1*L5, -2)</f>
        <v>2300</v>
      </c>
      <c r="E13" s="6">
        <f>ROUND(기준!$B$1*L6, -2)</f>
        <v>2000</v>
      </c>
      <c r="F13" s="6">
        <v>1450</v>
      </c>
      <c r="G13" s="6"/>
      <c r="H13" s="6"/>
      <c r="I13" s="6"/>
      <c r="J13" s="5"/>
      <c r="K13" s="5"/>
      <c r="L13" s="5" t="s">
        <v>17</v>
      </c>
      <c r="M13" s="5">
        <v>2.2000000000000002</v>
      </c>
      <c r="N13" s="5">
        <f>M13+N14</f>
        <v>3.8000000000000003</v>
      </c>
      <c r="O13" s="5">
        <f>N13+O15</f>
        <v>5.8000000000000007</v>
      </c>
      <c r="P13" s="5">
        <f>O13+P16</f>
        <v>8.9</v>
      </c>
      <c r="Q13" s="5">
        <f>P13+Q17</f>
        <v>11.100000000000001</v>
      </c>
      <c r="R13" s="5">
        <f>Q13+R18</f>
        <v>12.500000000000002</v>
      </c>
      <c r="S13" s="5">
        <f>R13+S19</f>
        <v>14.400000000000002</v>
      </c>
      <c r="T13" s="5">
        <f>S13+T20</f>
        <v>17.700000000000003</v>
      </c>
    </row>
    <row r="14" spans="1:20" s="3" customFormat="1" ht="24" customHeight="1" x14ac:dyDescent="0.3">
      <c r="A14" s="6">
        <f>ROUND(기준!$B$1*M2, -2)</f>
        <v>3600</v>
      </c>
      <c r="B14" s="6">
        <f>ROUND(기준!$B$1*M3, -2)</f>
        <v>3000</v>
      </c>
      <c r="C14" s="6">
        <f>ROUND(기준!$B$1*M4, -2)</f>
        <v>2900</v>
      </c>
      <c r="D14" s="6">
        <f>ROUND(기준!$B$1*M5, -2)</f>
        <v>2600</v>
      </c>
      <c r="E14" s="6">
        <f>ROUND(기준!$B$1*M6, -2)</f>
        <v>2300</v>
      </c>
      <c r="F14" s="6">
        <f>ROUND(기준!$B$1*M7, -2)</f>
        <v>1700</v>
      </c>
      <c r="G14" s="6">
        <v>1450</v>
      </c>
      <c r="H14" s="6"/>
      <c r="I14" s="6"/>
      <c r="J14" s="6"/>
      <c r="K14" s="5"/>
      <c r="L14" s="5"/>
      <c r="M14" s="5" t="s">
        <v>18</v>
      </c>
      <c r="N14" s="5">
        <v>1.6</v>
      </c>
      <c r="O14" s="5">
        <f>N14+O15</f>
        <v>3.6</v>
      </c>
      <c r="P14" s="5">
        <f>O14+P16</f>
        <v>6.7</v>
      </c>
      <c r="Q14" s="5">
        <f>P14+Q17</f>
        <v>8.9</v>
      </c>
      <c r="R14" s="5">
        <f>Q14+R18</f>
        <v>10.3</v>
      </c>
      <c r="S14" s="5">
        <f>R14+S19</f>
        <v>12.200000000000001</v>
      </c>
      <c r="T14" s="5">
        <f>S14+T20</f>
        <v>15.5</v>
      </c>
    </row>
    <row r="15" spans="1:20" s="3" customFormat="1" ht="24" customHeight="1" x14ac:dyDescent="0.3">
      <c r="A15" s="6">
        <f>ROUND(기준!$B$1*N2, -2)</f>
        <v>3800</v>
      </c>
      <c r="B15" s="6">
        <f>ROUND(기준!$B$1*N3, -2)</f>
        <v>3200</v>
      </c>
      <c r="C15" s="6">
        <f>ROUND(기준!$B$1*N4, -2)</f>
        <v>3100</v>
      </c>
      <c r="D15" s="6">
        <f>ROUND(기준!$B$1*N5, -2)</f>
        <v>2900</v>
      </c>
      <c r="E15" s="6">
        <f>ROUND(기준!$B$1*N6, -2)</f>
        <v>2500</v>
      </c>
      <c r="F15" s="6">
        <f>ROUND(기준!$B$1*N7, -2)</f>
        <v>2000</v>
      </c>
      <c r="G15" s="6">
        <f>ROUND(기준!$B$1*N8, -2)</f>
        <v>1800</v>
      </c>
      <c r="H15" s="6">
        <v>1450</v>
      </c>
      <c r="I15" s="6">
        <v>1450</v>
      </c>
      <c r="J15" s="6"/>
      <c r="K15" s="6"/>
      <c r="L15" s="11"/>
      <c r="M15" s="5"/>
      <c r="N15" s="5" t="s">
        <v>12</v>
      </c>
      <c r="O15" s="5">
        <v>2</v>
      </c>
      <c r="P15" s="5">
        <f>O15+P16</f>
        <v>5.0999999999999996</v>
      </c>
      <c r="Q15" s="5">
        <f>P15+Q17</f>
        <v>7.3</v>
      </c>
      <c r="R15" s="5">
        <f>Q15+R18</f>
        <v>8.6999999999999993</v>
      </c>
      <c r="S15" s="5">
        <f>R15+S19</f>
        <v>10.6</v>
      </c>
      <c r="T15" s="5">
        <f>S15+T20</f>
        <v>13.899999999999999</v>
      </c>
    </row>
    <row r="16" spans="1:20" s="3" customFormat="1" ht="24" customHeight="1" x14ac:dyDescent="0.3">
      <c r="A16" s="6">
        <f>ROUND(기준!$B$1*O2, -2)</f>
        <v>4100</v>
      </c>
      <c r="B16" s="6">
        <f>ROUND(기준!$B$1*O3, -2)</f>
        <v>3500</v>
      </c>
      <c r="C16" s="6">
        <f>ROUND(기준!$B$1*O4, -2)</f>
        <v>3400</v>
      </c>
      <c r="D16" s="6">
        <f>ROUND(기준!$B$1*O5, -2)</f>
        <v>3200</v>
      </c>
      <c r="E16" s="6">
        <f>ROUND(기준!$B$1*O6, -2)</f>
        <v>2800</v>
      </c>
      <c r="F16" s="6">
        <f>ROUND(기준!$B$1*O7, -2)</f>
        <v>2300</v>
      </c>
      <c r="G16" s="6">
        <f>ROUND(기준!$B$1*O8, -2)</f>
        <v>2000</v>
      </c>
      <c r="H16" s="6">
        <f>ROUND(기준!$B$1*O9, -2)</f>
        <v>1800</v>
      </c>
      <c r="I16" s="6">
        <f>ROUND(기준!$B$1*O10, -2)</f>
        <v>1700</v>
      </c>
      <c r="J16" s="6">
        <v>1450</v>
      </c>
      <c r="K16" s="6">
        <v>1450</v>
      </c>
      <c r="L16" s="6"/>
      <c r="M16" s="5"/>
      <c r="N16" s="5"/>
      <c r="O16" s="5" t="s">
        <v>19</v>
      </c>
      <c r="P16" s="5">
        <v>3.1</v>
      </c>
      <c r="Q16" s="5">
        <f>P16+Q17</f>
        <v>5.3000000000000007</v>
      </c>
      <c r="R16" s="5">
        <f>Q16+R18</f>
        <v>6.7000000000000011</v>
      </c>
      <c r="S16" s="5">
        <f>R16+S19</f>
        <v>8.6000000000000014</v>
      </c>
      <c r="T16" s="5">
        <f>S16+T20</f>
        <v>11.900000000000002</v>
      </c>
    </row>
    <row r="17" spans="1:27" s="3" customFormat="1" ht="24" customHeight="1" x14ac:dyDescent="0.3">
      <c r="A17" s="6">
        <f>ROUND(기준!$B$1*P2, -2)</f>
        <v>4500</v>
      </c>
      <c r="B17" s="6">
        <f>ROUND(기준!$B$1*P3, -2)</f>
        <v>4000</v>
      </c>
      <c r="C17" s="6">
        <f>ROUND(기준!$B$1*P4, -2)</f>
        <v>3900</v>
      </c>
      <c r="D17" s="6">
        <f>ROUND(기준!$B$1*P5, -2)</f>
        <v>3600</v>
      </c>
      <c r="E17" s="6">
        <f>ROUND(기준!$B$1*P6, -2)</f>
        <v>3300</v>
      </c>
      <c r="F17" s="6">
        <f>ROUND(기준!$B$1*P7, -2)</f>
        <v>2700</v>
      </c>
      <c r="G17" s="6">
        <f>ROUND(기준!$B$1*P8, -2)</f>
        <v>2500</v>
      </c>
      <c r="H17" s="6">
        <f>ROUND(기준!$B$1*P9, -2)</f>
        <v>2300</v>
      </c>
      <c r="I17" s="6">
        <f>ROUND(기준!$B$1*P10, -2)</f>
        <v>2100</v>
      </c>
      <c r="J17" s="6">
        <f>ROUND(기준!$B$1*P11, -2)</f>
        <v>2000</v>
      </c>
      <c r="K17" s="6">
        <f>ROUND(기준!$B$1*P12, -2)</f>
        <v>1800</v>
      </c>
      <c r="L17" s="6">
        <v>1450</v>
      </c>
      <c r="M17" s="6"/>
      <c r="N17" s="5"/>
      <c r="O17" s="5" t="s">
        <v>20</v>
      </c>
      <c r="P17" s="5" t="s">
        <v>8</v>
      </c>
      <c r="Q17" s="5">
        <v>2.2000000000000002</v>
      </c>
      <c r="R17" s="5">
        <f>Q17+R18</f>
        <v>3.6</v>
      </c>
      <c r="S17" s="5">
        <f>R17+S19</f>
        <v>5.5</v>
      </c>
      <c r="T17" s="5">
        <f>S17+T20</f>
        <v>8.8000000000000007</v>
      </c>
    </row>
    <row r="18" spans="1:27" s="3" customFormat="1" ht="24" customHeight="1" x14ac:dyDescent="0.3">
      <c r="A18" s="6">
        <f>ROUND(기준!$B$1*Q2, -2)</f>
        <v>4900</v>
      </c>
      <c r="B18" s="6">
        <f>ROUND(기준!$B$1*'묘산-합천'!Q3, -2)</f>
        <v>4300</v>
      </c>
      <c r="C18" s="6">
        <f>ROUND(기준!$B$1*'묘산-합천'!Q4, -2)</f>
        <v>4200</v>
      </c>
      <c r="D18" s="6">
        <f>ROUND(기준!$B$1*'묘산-합천'!Q5, -2)</f>
        <v>3900</v>
      </c>
      <c r="E18" s="6">
        <f>ROUND(기준!$B$1*'묘산-합천'!Q6, -2)</f>
        <v>3600</v>
      </c>
      <c r="F18" s="6">
        <f>ROUND(기준!$B$1*'묘산-합천'!Q7, -2)</f>
        <v>3000</v>
      </c>
      <c r="G18" s="6">
        <f>ROUND(기준!$B$1*'묘산-합천'!Q8, -2)</f>
        <v>2800</v>
      </c>
      <c r="H18" s="6">
        <f>ROUND(기준!$B$1*'묘산-합천'!Q9, -2)</f>
        <v>2600</v>
      </c>
      <c r="I18" s="6">
        <f>ROUND(기준!$B$1*'묘산-합천'!Q10, -2)</f>
        <v>2400</v>
      </c>
      <c r="J18" s="6">
        <f>ROUND(기준!$B$1*'묘산-합천'!Q11, -2)</f>
        <v>2300</v>
      </c>
      <c r="K18" s="6">
        <f>ROUND(기준!$B$1*Q12, -2)</f>
        <v>2100</v>
      </c>
      <c r="L18" s="6">
        <f>ROUND(기준!$B$1*Q13, -2)</f>
        <v>1600</v>
      </c>
      <c r="M18" s="6"/>
      <c r="N18" s="6"/>
      <c r="O18" s="5"/>
      <c r="P18" s="5"/>
      <c r="Q18" s="5" t="s">
        <v>22</v>
      </c>
      <c r="R18" s="8">
        <v>1.4</v>
      </c>
      <c r="S18" s="5">
        <f>R18+S19</f>
        <v>3.3</v>
      </c>
      <c r="T18" s="5">
        <f>S18+T20</f>
        <v>6.6</v>
      </c>
    </row>
    <row r="19" spans="1:27" s="3" customFormat="1" ht="24" customHeight="1" x14ac:dyDescent="0.3">
      <c r="A19" s="6">
        <f>ROUND(기준!$B$1*R2, -2)</f>
        <v>5100</v>
      </c>
      <c r="B19" s="6">
        <f>ROUND(기준!$B$1*'묘산-합천'!R3, -2)</f>
        <v>4500</v>
      </c>
      <c r="C19" s="6">
        <f>ROUND(기준!$B$1*'묘산-합천'!R4, -2)</f>
        <v>4400</v>
      </c>
      <c r="D19" s="6">
        <f>ROUND(기준!$B$1*'묘산-합천'!R5, -2)</f>
        <v>4100</v>
      </c>
      <c r="E19" s="6">
        <f>ROUND(기준!$B$1*'묘산-합천'!R6, -2)</f>
        <v>3800</v>
      </c>
      <c r="F19" s="6">
        <f>ROUND(기준!$B$1*'묘산-합천'!R7, -2)</f>
        <v>3200</v>
      </c>
      <c r="G19" s="6">
        <f>ROUND(기준!$B$1*'묘산-합천'!R8, -2)</f>
        <v>3000</v>
      </c>
      <c r="H19" s="6">
        <f>ROUND(기준!$B$1*'묘산-합천'!R9, -2)</f>
        <v>2800</v>
      </c>
      <c r="I19" s="6">
        <f>ROUND(기준!$B$1*'묘산-합천'!R10, -2)</f>
        <v>2600</v>
      </c>
      <c r="J19" s="6">
        <f>ROUND(기준!$B$1*'묘산-합천'!R11, -2)</f>
        <v>2500</v>
      </c>
      <c r="K19" s="6">
        <f>ROUND(기준!$B$1*'묘산-합천'!R12, -2)</f>
        <v>2300</v>
      </c>
      <c r="L19" s="6">
        <f>ROUND(기준!$B$1*'묘산-합천'!R13, -2)</f>
        <v>1800</v>
      </c>
      <c r="M19" s="6">
        <v>1450</v>
      </c>
      <c r="N19" s="6"/>
      <c r="O19" s="6"/>
      <c r="P19" s="10"/>
      <c r="Q19" s="8"/>
      <c r="R19" s="8" t="s">
        <v>5</v>
      </c>
      <c r="S19" s="8">
        <v>1.9</v>
      </c>
      <c r="T19" s="5">
        <f>S19+T20</f>
        <v>5.1999999999999993</v>
      </c>
    </row>
    <row r="20" spans="1:27" ht="24" customHeight="1" x14ac:dyDescent="0.3">
      <c r="A20" s="6">
        <f>ROUND(기준!$B$1*'묘산-합천'!S2, -2)</f>
        <v>5300</v>
      </c>
      <c r="B20" s="6">
        <f>ROUND(기준!$B$1*'묘산-합천'!S3, -2)</f>
        <v>4800</v>
      </c>
      <c r="C20" s="6">
        <f>ROUND(기준!$B$1*'묘산-합천'!S4, -2)</f>
        <v>4700</v>
      </c>
      <c r="D20" s="6">
        <f>ROUND(기준!$B$1*'묘산-합천'!S5, -2)</f>
        <v>4400</v>
      </c>
      <c r="E20" s="6">
        <f>ROUND(기준!$B$1*'묘산-합천'!S6, -2)</f>
        <v>4100</v>
      </c>
      <c r="F20" s="6">
        <f>ROUND(기준!$B$1*'묘산-합천'!S7, -2)</f>
        <v>3500</v>
      </c>
      <c r="G20" s="6">
        <f>ROUND(기준!$B$1*'묘산-합천'!S8, -2)</f>
        <v>3300</v>
      </c>
      <c r="H20" s="6">
        <f>ROUND(기준!$B$1*'묘산-합천'!S9, -2)</f>
        <v>3100</v>
      </c>
      <c r="I20" s="6">
        <f>ROUND(기준!$B$1*'묘산-합천'!S10, -2)</f>
        <v>2900</v>
      </c>
      <c r="J20" s="6">
        <f>ROUND(기준!$B$1*'묘산-합천'!S11, -2)</f>
        <v>2800</v>
      </c>
      <c r="K20" s="6">
        <f>ROUND(기준!$B$1*'묘산-합천'!S12, -2)</f>
        <v>2600</v>
      </c>
      <c r="L20" s="6">
        <f>ROUND(기준!$B$1*'묘산-합천'!S13, -2)</f>
        <v>2100</v>
      </c>
      <c r="M20" s="6">
        <f>ROUND(기준!$B$1*'묘산-합천'!S14, -2)</f>
        <v>1800</v>
      </c>
      <c r="N20" s="6">
        <v>1450</v>
      </c>
      <c r="O20" s="6">
        <v>1450</v>
      </c>
      <c r="P20" s="6"/>
      <c r="Q20" s="9"/>
      <c r="R20" s="8"/>
      <c r="S20" s="8" t="s">
        <v>24</v>
      </c>
      <c r="T20" s="8">
        <v>3.3</v>
      </c>
      <c r="U20" s="3"/>
      <c r="V20" s="3"/>
      <c r="W20" s="3"/>
      <c r="X20" s="3"/>
      <c r="Y20" s="3"/>
      <c r="Z20" s="3"/>
      <c r="AA20" s="3"/>
    </row>
    <row r="21" spans="1:27" ht="24" customHeight="1" x14ac:dyDescent="0.3">
      <c r="A21" s="6">
        <f>ROUND(기준!$B$1*T2, -2)</f>
        <v>5800</v>
      </c>
      <c r="B21" s="6">
        <f>ROUND(기준!$B$1*'묘산-합천'!T3, -2)</f>
        <v>5300</v>
      </c>
      <c r="C21" s="6">
        <f>ROUND(기준!$B$1*'묘산-합천'!T4, -2)</f>
        <v>5200</v>
      </c>
      <c r="D21" s="6">
        <f>ROUND(기준!$B$1*'묘산-합천'!T5, -2)</f>
        <v>4900</v>
      </c>
      <c r="E21" s="6">
        <f>ROUND(기준!$B$1*'묘산-합천'!T6, -2)</f>
        <v>4600</v>
      </c>
      <c r="F21" s="6">
        <f>ROUND(기준!$B$1*'묘산-합천'!T7, -2)</f>
        <v>4000</v>
      </c>
      <c r="G21" s="6">
        <f>ROUND(기준!$B$1*'묘산-합천'!T8, -2)</f>
        <v>3800</v>
      </c>
      <c r="H21" s="6">
        <f>ROUND(기준!$B$1*'묘산-합천'!T9, -2)</f>
        <v>3600</v>
      </c>
      <c r="I21" s="6">
        <f>ROUND(기준!$B$1*'묘산-합천'!T10, -2)</f>
        <v>3400</v>
      </c>
      <c r="J21" s="6">
        <f>ROUND(기준!$B$1*'묘산-합천'!T11, -2)</f>
        <v>3300</v>
      </c>
      <c r="K21" s="6">
        <f>ROUND(기준!$B$1*'묘산-합천'!T12, -2)</f>
        <v>3100</v>
      </c>
      <c r="L21" s="6">
        <f>ROUND(기준!$B$1*'묘산-합천'!T13, -2)</f>
        <v>2600</v>
      </c>
      <c r="M21" s="6">
        <f>ROUND(기준!$B$1*'묘산-합천'!T14, -2)</f>
        <v>2300</v>
      </c>
      <c r="N21" s="6">
        <f>ROUND(기준!$B$1*'묘산-합천'!T15, -2)</f>
        <v>2000</v>
      </c>
      <c r="O21" s="6">
        <f>ROUND(기준!$B$1*T16, -2)</f>
        <v>1700</v>
      </c>
      <c r="P21" s="6">
        <v>1450</v>
      </c>
      <c r="Q21" s="6"/>
      <c r="R21" s="9"/>
      <c r="S21" s="9"/>
      <c r="T21" s="8" t="s">
        <v>23</v>
      </c>
      <c r="U21" s="3"/>
      <c r="V21" s="3"/>
      <c r="W21" s="3"/>
      <c r="X21" s="3"/>
      <c r="Y21" s="3"/>
      <c r="Z21" s="3"/>
      <c r="AA21" s="3"/>
    </row>
    <row r="22" spans="1:27" ht="24" customHeight="1" x14ac:dyDescent="0.3">
      <c r="T22" s="3"/>
      <c r="U22" s="3"/>
      <c r="V22" s="3"/>
      <c r="W22" s="3"/>
      <c r="X22" s="3"/>
      <c r="Y22" s="3"/>
      <c r="Z22" s="3"/>
      <c r="AA22" s="3"/>
    </row>
    <row r="23" spans="1:27" ht="24" customHeight="1" x14ac:dyDescent="0.3">
      <c r="T23" s="3"/>
      <c r="U23" s="3"/>
      <c r="V23" s="3"/>
      <c r="W23" s="3"/>
      <c r="X23" s="3"/>
      <c r="Y23" s="3"/>
      <c r="Z23" s="3"/>
      <c r="AA23" s="3"/>
    </row>
    <row r="24" spans="1:27" ht="24" customHeight="1" x14ac:dyDescent="0.3">
      <c r="T24" s="3"/>
      <c r="U24" s="3"/>
      <c r="V24" s="3"/>
      <c r="W24" s="3"/>
      <c r="X24" s="3"/>
      <c r="Y24" s="3"/>
      <c r="Z24" s="3"/>
      <c r="AA24" s="3"/>
    </row>
    <row r="25" spans="1:27" ht="24" customHeight="1" x14ac:dyDescent="0.3">
      <c r="T25" s="3"/>
      <c r="U25" s="3"/>
      <c r="V25" s="3"/>
      <c r="W25" s="3"/>
      <c r="X25" s="3"/>
      <c r="Y25" s="3"/>
      <c r="Z25" s="3"/>
      <c r="AA25" s="3"/>
    </row>
    <row r="26" spans="1:27" ht="24" customHeight="1" x14ac:dyDescent="0.3">
      <c r="T26" s="3"/>
      <c r="U26" s="3"/>
      <c r="V26" s="3"/>
      <c r="W26" s="3"/>
      <c r="X26" s="3"/>
      <c r="Y26" s="3"/>
      <c r="Z26" s="3"/>
      <c r="AA26" s="3"/>
    </row>
    <row r="27" spans="1:27" ht="24" customHeight="1" x14ac:dyDescent="0.3">
      <c r="T27" s="3"/>
      <c r="U27" s="3"/>
      <c r="V27" s="3"/>
      <c r="W27" s="3"/>
      <c r="X27" s="3"/>
      <c r="Y27" s="3"/>
      <c r="Z27" s="3"/>
      <c r="AA27" s="3"/>
    </row>
  </sheetData>
  <mergeCells count="1">
    <mergeCell ref="A1:F1"/>
  </mergeCells>
  <phoneticPr fontId="3" type="noConversion"/>
  <printOptions horizontalCentered="1" verticalCentered="1"/>
  <pageMargins left="0.51181102362204722" right="0.55118110236220474" top="0.27559055118110237" bottom="0.23622047244094491" header="0.19685039370078741" footer="0.19685039370078741"/>
  <pageSetup paperSize="9" orientation="landscape" r:id="rId1"/>
  <ignoredErrors>
    <ignoredError sqref="F4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8"/>
  <sheetViews>
    <sheetView view="pageBreakPreview" topLeftCell="A6" zoomScaleNormal="100" zoomScaleSheetLayoutView="100" workbookViewId="0">
      <selection activeCell="L13" sqref="L13"/>
    </sheetView>
  </sheetViews>
  <sheetFormatPr defaultColWidth="6.375" defaultRowHeight="15.75" customHeight="1" x14ac:dyDescent="0.3"/>
  <cols>
    <col min="1" max="16384" width="6.375" style="2"/>
  </cols>
  <sheetData>
    <row r="1" spans="1:20" ht="26.25" customHeight="1" x14ac:dyDescent="0.3">
      <c r="A1" s="20" t="s">
        <v>77</v>
      </c>
      <c r="B1" s="20"/>
      <c r="C1" s="20"/>
      <c r="D1" s="20"/>
      <c r="E1" s="20"/>
      <c r="F1" s="20"/>
      <c r="G1" s="20"/>
      <c r="H1" s="20"/>
      <c r="I1" s="20"/>
    </row>
    <row r="2" spans="1:20" s="3" customFormat="1" ht="27" customHeight="1" x14ac:dyDescent="0.3">
      <c r="A2" s="16" t="s">
        <v>0</v>
      </c>
      <c r="B2" s="16">
        <v>3.8</v>
      </c>
      <c r="C2" s="16">
        <f>B2+C3</f>
        <v>4.5</v>
      </c>
      <c r="D2" s="16">
        <f>C2+D4</f>
        <v>6.4</v>
      </c>
      <c r="E2" s="16">
        <f>D2+E5</f>
        <v>8.6000000000000014</v>
      </c>
      <c r="F2" s="16">
        <f>E2+F6</f>
        <v>12.600000000000001</v>
      </c>
      <c r="G2" s="16">
        <f>F2+G7</f>
        <v>14.000000000000002</v>
      </c>
      <c r="H2" s="5">
        <f>G2+H8</f>
        <v>15.400000000000002</v>
      </c>
      <c r="I2" s="5">
        <f>H2+I9</f>
        <v>17.3</v>
      </c>
      <c r="J2" s="5">
        <f>I2+J10</f>
        <v>17.400000000000002</v>
      </c>
      <c r="K2" s="5">
        <f>J2+K11</f>
        <v>19.000000000000004</v>
      </c>
      <c r="L2" s="5">
        <f>K2+L12</f>
        <v>21.600000000000005</v>
      </c>
      <c r="M2" s="5">
        <f>L2+M13</f>
        <v>30.300000000000004</v>
      </c>
      <c r="N2" s="14">
        <f>M2+N14</f>
        <v>31.900000000000006</v>
      </c>
      <c r="O2" s="5">
        <f>M2+O14</f>
        <v>36.1</v>
      </c>
      <c r="P2" s="5">
        <f>O2+P16</f>
        <v>38.1</v>
      </c>
      <c r="Q2" s="5">
        <f>P2+Q17</f>
        <v>39.4</v>
      </c>
      <c r="R2" s="5">
        <f>Q2+R18</f>
        <v>42.5</v>
      </c>
      <c r="S2" s="8">
        <f>R2+S19</f>
        <v>43.7</v>
      </c>
      <c r="T2" s="8">
        <f>S2+T20</f>
        <v>47.1</v>
      </c>
    </row>
    <row r="3" spans="1:20" s="3" customFormat="1" ht="27" customHeight="1" x14ac:dyDescent="0.3">
      <c r="A3" s="16" t="s">
        <v>6</v>
      </c>
      <c r="B3" s="16" t="s">
        <v>7</v>
      </c>
      <c r="C3" s="16">
        <v>0.7</v>
      </c>
      <c r="D3" s="16">
        <f>C3+D4</f>
        <v>2.5999999999999996</v>
      </c>
      <c r="E3" s="16">
        <f>D3+E5</f>
        <v>4.8</v>
      </c>
      <c r="F3" s="16">
        <f>E3+F6</f>
        <v>8.8000000000000007</v>
      </c>
      <c r="G3" s="16">
        <f>F3+G7</f>
        <v>10.200000000000001</v>
      </c>
      <c r="H3" s="5">
        <f>G3+H8</f>
        <v>11.600000000000001</v>
      </c>
      <c r="I3" s="5">
        <f>H3+I9</f>
        <v>13.500000000000002</v>
      </c>
      <c r="J3" s="5">
        <f>I3+J10</f>
        <v>13.600000000000001</v>
      </c>
      <c r="K3" s="5">
        <f>J3+K11</f>
        <v>15.200000000000001</v>
      </c>
      <c r="L3" s="5">
        <f>K3+L12</f>
        <v>17.8</v>
      </c>
      <c r="M3" s="5">
        <f>L3+M13</f>
        <v>26.5</v>
      </c>
      <c r="N3" s="14">
        <f>M3+N14</f>
        <v>28.1</v>
      </c>
      <c r="O3" s="5">
        <f>M3+O14</f>
        <v>32.299999999999997</v>
      </c>
      <c r="P3" s="5">
        <f>O3+P16</f>
        <v>34.299999999999997</v>
      </c>
      <c r="Q3" s="5">
        <f>P3+Q17</f>
        <v>35.599999999999994</v>
      </c>
      <c r="R3" s="5">
        <f>Q3+R18</f>
        <v>38.699999999999996</v>
      </c>
      <c r="S3" s="5">
        <f>R3+S19</f>
        <v>39.9</v>
      </c>
      <c r="T3" s="8">
        <f>S3+T20</f>
        <v>43.3</v>
      </c>
    </row>
    <row r="4" spans="1:20" s="3" customFormat="1" ht="27" customHeight="1" x14ac:dyDescent="0.3">
      <c r="A4" s="16"/>
      <c r="B4" s="16"/>
      <c r="C4" s="16" t="s">
        <v>9</v>
      </c>
      <c r="D4" s="16">
        <v>1.9</v>
      </c>
      <c r="E4" s="16">
        <f>D4+E5</f>
        <v>4.0999999999999996</v>
      </c>
      <c r="F4" s="16">
        <f>E4+F6</f>
        <v>8.1</v>
      </c>
      <c r="G4" s="16">
        <f>F4+G7</f>
        <v>9.5</v>
      </c>
      <c r="H4" s="5">
        <f>G4+H8</f>
        <v>10.9</v>
      </c>
      <c r="I4" s="5">
        <f>H4+I9</f>
        <v>12.8</v>
      </c>
      <c r="J4" s="5">
        <f>I4+J10</f>
        <v>12.9</v>
      </c>
      <c r="K4" s="5">
        <f>J4+K11</f>
        <v>14.5</v>
      </c>
      <c r="L4" s="5">
        <f>K4+L12</f>
        <v>17.100000000000001</v>
      </c>
      <c r="M4" s="5">
        <f>L4+M13</f>
        <v>25.8</v>
      </c>
      <c r="N4" s="14">
        <f>M4+N14</f>
        <v>27.400000000000002</v>
      </c>
      <c r="O4" s="5">
        <f>M4+O14</f>
        <v>31.6</v>
      </c>
      <c r="P4" s="5">
        <f>O4+P16</f>
        <v>33.6</v>
      </c>
      <c r="Q4" s="5">
        <f>P4+Q17</f>
        <v>34.9</v>
      </c>
      <c r="R4" s="5">
        <f>Q4+R18</f>
        <v>38</v>
      </c>
      <c r="S4" s="5">
        <f>R4+S19</f>
        <v>39.200000000000003</v>
      </c>
      <c r="T4" s="5">
        <f>S4+T20</f>
        <v>42.6</v>
      </c>
    </row>
    <row r="5" spans="1:20" s="3" customFormat="1" ht="27" customHeight="1" x14ac:dyDescent="0.3">
      <c r="A5" s="16"/>
      <c r="B5" s="16"/>
      <c r="C5" s="16"/>
      <c r="D5" s="16" t="s">
        <v>4</v>
      </c>
      <c r="E5" s="16">
        <v>2.2000000000000002</v>
      </c>
      <c r="F5" s="16">
        <f>E5+F6</f>
        <v>6.2</v>
      </c>
      <c r="G5" s="16">
        <f>F5+G7</f>
        <v>7.6</v>
      </c>
      <c r="H5" s="5">
        <f>G5+H8</f>
        <v>9</v>
      </c>
      <c r="I5" s="5">
        <f>H5+I9</f>
        <v>10.9</v>
      </c>
      <c r="J5" s="5">
        <f>I5+J10</f>
        <v>11</v>
      </c>
      <c r="K5" s="5">
        <f>J5+K11</f>
        <v>12.6</v>
      </c>
      <c r="L5" s="5">
        <f>K5+L12</f>
        <v>15.2</v>
      </c>
      <c r="M5" s="5">
        <f>L5+M13</f>
        <v>23.9</v>
      </c>
      <c r="N5" s="14">
        <f>M5+N14</f>
        <v>25.5</v>
      </c>
      <c r="O5" s="5">
        <f>M5+O14</f>
        <v>29.7</v>
      </c>
      <c r="P5" s="5">
        <f>O5+P16</f>
        <v>31.7</v>
      </c>
      <c r="Q5" s="5">
        <f>P5+Q17</f>
        <v>33</v>
      </c>
      <c r="R5" s="5">
        <f>Q5+R18</f>
        <v>36.1</v>
      </c>
      <c r="S5" s="5">
        <f>R5+S19</f>
        <v>37.300000000000004</v>
      </c>
      <c r="T5" s="5">
        <f>S5+T20</f>
        <v>40.700000000000003</v>
      </c>
    </row>
    <row r="6" spans="1:20" s="3" customFormat="1" ht="27" customHeight="1" x14ac:dyDescent="0.3">
      <c r="A6" s="17">
        <v>1450</v>
      </c>
      <c r="B6" s="17"/>
      <c r="C6" s="16"/>
      <c r="D6" s="16"/>
      <c r="E6" s="16" t="s">
        <v>10</v>
      </c>
      <c r="F6" s="16">
        <v>4</v>
      </c>
      <c r="G6" s="16">
        <f>F6+G7</f>
        <v>5.4</v>
      </c>
      <c r="H6" s="5">
        <f>G6+H8</f>
        <v>6.8000000000000007</v>
      </c>
      <c r="I6" s="5">
        <f>H6+I9</f>
        <v>8.7000000000000011</v>
      </c>
      <c r="J6" s="5">
        <f>I6+J10</f>
        <v>8.8000000000000007</v>
      </c>
      <c r="K6" s="5">
        <f>J6+K11</f>
        <v>10.4</v>
      </c>
      <c r="L6" s="5">
        <f>K6+L12</f>
        <v>13</v>
      </c>
      <c r="M6" s="5">
        <f>L6+M13</f>
        <v>21.7</v>
      </c>
      <c r="N6" s="14">
        <f>M6+N14</f>
        <v>23.3</v>
      </c>
      <c r="O6" s="5">
        <f>M6+O14</f>
        <v>27.5</v>
      </c>
      <c r="P6" s="5">
        <f>O6+P16</f>
        <v>29.5</v>
      </c>
      <c r="Q6" s="5">
        <f>P6+Q17</f>
        <v>30.8</v>
      </c>
      <c r="R6" s="5">
        <f>Q6+R18</f>
        <v>33.9</v>
      </c>
      <c r="S6" s="5">
        <f>R6+S19</f>
        <v>35.1</v>
      </c>
      <c r="T6" s="5">
        <f>S6+T20</f>
        <v>38.5</v>
      </c>
    </row>
    <row r="7" spans="1:20" s="3" customFormat="1" ht="27" customHeight="1" x14ac:dyDescent="0.3">
      <c r="A7" s="17">
        <f>ROUND(기준!$B$1*F2, -2)</f>
        <v>1800</v>
      </c>
      <c r="B7" s="17"/>
      <c r="C7" s="16"/>
      <c r="D7" s="16"/>
      <c r="E7" s="16"/>
      <c r="F7" s="16" t="s">
        <v>11</v>
      </c>
      <c r="G7" s="16">
        <v>1.4</v>
      </c>
      <c r="H7" s="5">
        <f>G7+H8</f>
        <v>2.8</v>
      </c>
      <c r="I7" s="5">
        <f>H7+I9</f>
        <v>4.6999999999999993</v>
      </c>
      <c r="J7" s="5">
        <f>I7+J10</f>
        <v>4.7999999999999989</v>
      </c>
      <c r="K7" s="5">
        <f>J7+K11</f>
        <v>6.3999999999999986</v>
      </c>
      <c r="L7" s="5">
        <f>K7+L12</f>
        <v>8.9999999999999982</v>
      </c>
      <c r="M7" s="5">
        <f>L7+M13</f>
        <v>17.699999999999996</v>
      </c>
      <c r="N7" s="14">
        <f>M7+N14</f>
        <v>19.299999999999997</v>
      </c>
      <c r="O7" s="5">
        <f>M7+O14</f>
        <v>23.499999999999996</v>
      </c>
      <c r="P7" s="5">
        <f>O7+P16</f>
        <v>25.499999999999996</v>
      </c>
      <c r="Q7" s="5">
        <f>P7+Q17</f>
        <v>26.799999999999997</v>
      </c>
      <c r="R7" s="5">
        <f>Q7+R18</f>
        <v>29.9</v>
      </c>
      <c r="S7" s="5">
        <f>R7+S19</f>
        <v>31.099999999999998</v>
      </c>
      <c r="T7" s="5">
        <f>S7+T20</f>
        <v>34.5</v>
      </c>
    </row>
    <row r="8" spans="1:20" s="3" customFormat="1" ht="27" customHeight="1" x14ac:dyDescent="0.3">
      <c r="A8" s="17">
        <f>ROUND(기준!$B$1*G2, -2)</f>
        <v>2000</v>
      </c>
      <c r="B8" s="17">
        <v>1450</v>
      </c>
      <c r="C8" s="17"/>
      <c r="D8" s="17"/>
      <c r="E8" s="16"/>
      <c r="F8" s="16"/>
      <c r="G8" s="18" t="s">
        <v>13</v>
      </c>
      <c r="H8" s="5">
        <v>1.4</v>
      </c>
      <c r="I8" s="5">
        <f>H8+I9</f>
        <v>3.3</v>
      </c>
      <c r="J8" s="5">
        <f>I8+J10</f>
        <v>3.4</v>
      </c>
      <c r="K8" s="5">
        <f>J8+K11</f>
        <v>5</v>
      </c>
      <c r="L8" s="5">
        <f>K8+L12</f>
        <v>7.6</v>
      </c>
      <c r="M8" s="5">
        <f>L8+M13</f>
        <v>16.299999999999997</v>
      </c>
      <c r="N8" s="14">
        <f>M8+N14</f>
        <v>17.899999999999999</v>
      </c>
      <c r="O8" s="5">
        <f>M8+O14</f>
        <v>22.099999999999998</v>
      </c>
      <c r="P8" s="5">
        <f>O8+P16</f>
        <v>24.099999999999998</v>
      </c>
      <c r="Q8" s="5">
        <f>P8+Q17</f>
        <v>25.4</v>
      </c>
      <c r="R8" s="5">
        <f>Q8+R18</f>
        <v>28.5</v>
      </c>
      <c r="S8" s="5">
        <f>R8+S19</f>
        <v>29.7</v>
      </c>
      <c r="T8" s="5">
        <f>S8+T20</f>
        <v>33.1</v>
      </c>
    </row>
    <row r="9" spans="1:20" s="3" customFormat="1" ht="27" customHeight="1" x14ac:dyDescent="0.3">
      <c r="A9" s="6">
        <f>ROUND(기준!$B$1*H2, -2)</f>
        <v>2200</v>
      </c>
      <c r="B9" s="6">
        <f>ROUND(기준!$B$1*H3, -2)</f>
        <v>1700</v>
      </c>
      <c r="C9" s="6">
        <v>1450</v>
      </c>
      <c r="D9" s="6"/>
      <c r="E9" s="6"/>
      <c r="F9" s="11" t="s">
        <v>14</v>
      </c>
      <c r="G9" s="7"/>
      <c r="H9" s="5" t="s">
        <v>15</v>
      </c>
      <c r="I9" s="5">
        <v>1.9</v>
      </c>
      <c r="J9" s="5">
        <f>I9+J10</f>
        <v>2</v>
      </c>
      <c r="K9" s="5">
        <f>J9+K11</f>
        <v>3.6</v>
      </c>
      <c r="L9" s="5">
        <f>K9+L12</f>
        <v>6.2</v>
      </c>
      <c r="M9" s="5">
        <f>L9+M13</f>
        <v>14.899999999999999</v>
      </c>
      <c r="N9" s="14">
        <f>M9+N14</f>
        <v>16.5</v>
      </c>
      <c r="O9" s="5">
        <f>M9+O14</f>
        <v>20.7</v>
      </c>
      <c r="P9" s="5">
        <f>O9+P16</f>
        <v>22.7</v>
      </c>
      <c r="Q9" s="5">
        <f>P9+Q17</f>
        <v>24</v>
      </c>
      <c r="R9" s="5">
        <f>Q9+R18</f>
        <v>27.1</v>
      </c>
      <c r="S9" s="5">
        <f>R9+S19</f>
        <v>28.3</v>
      </c>
      <c r="T9" s="5">
        <f>S9+T20</f>
        <v>31.7</v>
      </c>
    </row>
    <row r="10" spans="1:20" s="3" customFormat="1" ht="27" customHeight="1" x14ac:dyDescent="0.3">
      <c r="A10" s="6">
        <f>ROUND(기준!$B$1*I2, -2)</f>
        <v>2500</v>
      </c>
      <c r="B10" s="6">
        <f>ROUND(기준!$B$1*I3, -2)</f>
        <v>2000</v>
      </c>
      <c r="C10" s="6">
        <f>ROUND(기준!$B$1*I4, -2)</f>
        <v>1900</v>
      </c>
      <c r="D10" s="6">
        <v>1450</v>
      </c>
      <c r="E10" s="6"/>
      <c r="F10" s="6"/>
      <c r="G10" s="5"/>
      <c r="H10" s="7"/>
      <c r="I10" s="5" t="s">
        <v>3</v>
      </c>
      <c r="J10" s="5">
        <v>0.1</v>
      </c>
      <c r="K10" s="5">
        <f>J10+K11+0.6</f>
        <v>2.3000000000000003</v>
      </c>
      <c r="L10" s="5">
        <f>K10+L12</f>
        <v>4.9000000000000004</v>
      </c>
      <c r="M10" s="5">
        <f>L10+M13</f>
        <v>13.6</v>
      </c>
      <c r="N10" s="14">
        <f>M10+N14</f>
        <v>15.2</v>
      </c>
      <c r="O10" s="5">
        <f>M10+O14</f>
        <v>19.399999999999999</v>
      </c>
      <c r="P10" s="5">
        <f>O10+P16</f>
        <v>21.4</v>
      </c>
      <c r="Q10" s="5">
        <f>P10+Q17</f>
        <v>22.7</v>
      </c>
      <c r="R10" s="5">
        <f>Q10+R18</f>
        <v>25.8</v>
      </c>
      <c r="S10" s="5">
        <f>R10+S19</f>
        <v>27</v>
      </c>
      <c r="T10" s="5">
        <f>S10+T20</f>
        <v>30.4</v>
      </c>
    </row>
    <row r="11" spans="1:20" s="3" customFormat="1" ht="27" customHeight="1" x14ac:dyDescent="0.3">
      <c r="A11" s="6">
        <f>ROUND(기준!$B$1*J2, -2)</f>
        <v>2500</v>
      </c>
      <c r="B11" s="6">
        <f>ROUND(기준!$B$1*J3, -2)</f>
        <v>2000</v>
      </c>
      <c r="C11" s="6">
        <f>ROUND(기준!$B$1*J4, -2)</f>
        <v>1900</v>
      </c>
      <c r="D11" s="6">
        <f>ROUND(기준!$B$1*J5, -2)</f>
        <v>1600</v>
      </c>
      <c r="E11" s="6"/>
      <c r="F11" s="6"/>
      <c r="G11" s="6"/>
      <c r="H11" s="5"/>
      <c r="I11" s="5"/>
      <c r="J11" s="5" t="s">
        <v>16</v>
      </c>
      <c r="K11" s="5">
        <v>1.6</v>
      </c>
      <c r="L11" s="5">
        <f>K11+L12</f>
        <v>4.2</v>
      </c>
      <c r="M11" s="5">
        <f>L11+M13</f>
        <v>12.899999999999999</v>
      </c>
      <c r="N11" s="14">
        <f>M11+N14</f>
        <v>14.499999999999998</v>
      </c>
      <c r="O11" s="5">
        <f>M11+O14</f>
        <v>18.7</v>
      </c>
      <c r="P11" s="5">
        <f>O11+P16</f>
        <v>20.7</v>
      </c>
      <c r="Q11" s="5">
        <f>P11+Q17</f>
        <v>22</v>
      </c>
      <c r="R11" s="5">
        <f>Q11+R18</f>
        <v>25.1</v>
      </c>
      <c r="S11" s="5">
        <f>R11+S19</f>
        <v>26.3</v>
      </c>
      <c r="T11" s="5">
        <f>S11+T20</f>
        <v>29.7</v>
      </c>
    </row>
    <row r="12" spans="1:20" s="3" customFormat="1" ht="27" customHeight="1" x14ac:dyDescent="0.3">
      <c r="A12" s="6">
        <f>ROUND(기준!$B$1*'계산-남계-합천'!K2, -2)</f>
        <v>2800</v>
      </c>
      <c r="B12" s="6">
        <f>ROUND(기준!$B$1*'계산-남계-합천'!K3, -2)</f>
        <v>2200</v>
      </c>
      <c r="C12" s="6">
        <f>ROUND(기준!$B$1*'계산-남계-합천'!K4, -2)</f>
        <v>2100</v>
      </c>
      <c r="D12" s="6">
        <f>ROUND(기준!$B$1*'계산-남계-합천'!K5, -2)</f>
        <v>1800</v>
      </c>
      <c r="E12" s="6">
        <v>1450</v>
      </c>
      <c r="F12" s="6"/>
      <c r="G12" s="6"/>
      <c r="H12" s="6"/>
      <c r="I12" s="5"/>
      <c r="J12" s="5"/>
      <c r="K12" s="5" t="s">
        <v>26</v>
      </c>
      <c r="L12" s="5">
        <v>2.6</v>
      </c>
      <c r="M12" s="5">
        <f>L12+M13</f>
        <v>11.299999999999999</v>
      </c>
      <c r="N12" s="14">
        <f>M12+N14</f>
        <v>12.899999999999999</v>
      </c>
      <c r="O12" s="5">
        <f>M12+O14</f>
        <v>17.099999999999998</v>
      </c>
      <c r="P12" s="5">
        <f>O12+P16</f>
        <v>19.099999999999998</v>
      </c>
      <c r="Q12" s="5">
        <f>P12+Q17</f>
        <v>20.399999999999999</v>
      </c>
      <c r="R12" s="5">
        <f>Q12+R18</f>
        <v>23.5</v>
      </c>
      <c r="S12" s="5">
        <f>R12+S19</f>
        <v>24.7</v>
      </c>
      <c r="T12" s="5">
        <f>S12+T20</f>
        <v>28.099999999999998</v>
      </c>
    </row>
    <row r="13" spans="1:20" s="3" customFormat="1" ht="27" customHeight="1" x14ac:dyDescent="0.3">
      <c r="A13" s="6">
        <f>ROUND(기준!$B$1*'계산-남계-합천'!L2, -2)</f>
        <v>3100</v>
      </c>
      <c r="B13" s="6">
        <f>ROUND(기준!$B$1*'계산-남계-합천'!L3, -2)</f>
        <v>2600</v>
      </c>
      <c r="C13" s="6">
        <f>ROUND(기준!$B$1*'계산-남계-합천'!L4, -2)</f>
        <v>2500</v>
      </c>
      <c r="D13" s="6">
        <f>ROUND(기준!$B$1*'계산-남계-합천'!L5, -2)</f>
        <v>2200</v>
      </c>
      <c r="E13" s="6">
        <f>ROUND(기준!$B$1*'계산-남계-합천'!L6, -2)</f>
        <v>1900</v>
      </c>
      <c r="F13" s="6">
        <v>1450</v>
      </c>
      <c r="G13" s="6">
        <v>1450</v>
      </c>
      <c r="H13" s="6">
        <v>1450</v>
      </c>
      <c r="I13" s="6">
        <v>1450</v>
      </c>
      <c r="J13" s="6">
        <v>1450</v>
      </c>
      <c r="K13" s="6">
        <v>1450</v>
      </c>
      <c r="L13" s="5" t="s">
        <v>25</v>
      </c>
      <c r="M13" s="5">
        <v>8.6999999999999993</v>
      </c>
      <c r="N13" s="14">
        <f>M13+N14</f>
        <v>10.299999999999999</v>
      </c>
      <c r="O13" s="5">
        <f>M13+O14</f>
        <v>14.5</v>
      </c>
      <c r="P13" s="5">
        <f>O13+P16</f>
        <v>16.5</v>
      </c>
      <c r="Q13" s="5">
        <f>P13+Q17</f>
        <v>17.8</v>
      </c>
      <c r="R13" s="5">
        <f>Q13+R18</f>
        <v>20.900000000000002</v>
      </c>
      <c r="S13" s="5">
        <f>R13+S19</f>
        <v>22.1</v>
      </c>
      <c r="T13" s="5">
        <f>S13+T20</f>
        <v>25.5</v>
      </c>
    </row>
    <row r="14" spans="1:20" s="3" customFormat="1" ht="27" customHeight="1" x14ac:dyDescent="0.3">
      <c r="A14" s="6">
        <f>ROUND(기준!$B$1*'계산-남계-합천'!M2, -2)</f>
        <v>4400</v>
      </c>
      <c r="B14" s="6">
        <f>ROUND(기준!$B$1*'계산-남계-합천'!M3, -2)</f>
        <v>3900</v>
      </c>
      <c r="C14" s="6">
        <f>ROUND(기준!$B$1*'계산-남계-합천'!M4, -2)</f>
        <v>3700</v>
      </c>
      <c r="D14" s="6">
        <f>ROUND(기준!$B$1*'계산-남계-합천'!M5, -2)</f>
        <v>3500</v>
      </c>
      <c r="E14" s="6">
        <f>ROUND(기준!$B$1*'계산-남계-합천'!M6, -2)</f>
        <v>3200</v>
      </c>
      <c r="F14" s="6">
        <f>ROUND(기준!$B$1*'계산-남계-합천'!M7, -2)</f>
        <v>2600</v>
      </c>
      <c r="G14" s="6">
        <f>ROUND(기준!$B$1*'계산-남계-합천'!M8, -2)</f>
        <v>2400</v>
      </c>
      <c r="H14" s="6">
        <f>ROUND(기준!$B$1*'계산-남계-합천'!M9, -2)</f>
        <v>2200</v>
      </c>
      <c r="I14" s="6">
        <f>ROUND(기준!$B$1*M10, -2)</f>
        <v>2000</v>
      </c>
      <c r="J14" s="6">
        <f>ROUND(기준!$B$1*M11, -2)</f>
        <v>1900</v>
      </c>
      <c r="K14" s="6">
        <f>ROUND(기준!$B$1*M12, -2)</f>
        <v>1600</v>
      </c>
      <c r="L14" s="6"/>
      <c r="M14" s="5" t="s">
        <v>27</v>
      </c>
      <c r="N14" s="14">
        <v>1.6</v>
      </c>
      <c r="O14" s="5">
        <v>5.8</v>
      </c>
      <c r="P14" s="5">
        <f>O14+P16</f>
        <v>7.8</v>
      </c>
      <c r="Q14" s="5">
        <f>P14+Q17</f>
        <v>9.1</v>
      </c>
      <c r="R14" s="5">
        <f>Q14+R18</f>
        <v>12.2</v>
      </c>
      <c r="S14" s="5">
        <f>R14+S19</f>
        <v>13.399999999999999</v>
      </c>
      <c r="T14" s="5">
        <f>S14+T20</f>
        <v>16.799999999999997</v>
      </c>
    </row>
    <row r="15" spans="1:20" s="15" customFormat="1" ht="27" customHeight="1" x14ac:dyDescent="0.3">
      <c r="A15" s="13">
        <f>ROUND(기준!$B$1*'계산-남계-합천'!N2, -2)</f>
        <v>4600</v>
      </c>
      <c r="B15" s="13">
        <f>ROUND(기준!$B$1*'계산-남계-합천'!N3, -2)</f>
        <v>4100</v>
      </c>
      <c r="C15" s="13">
        <f>ROUND(기준!$B$1*'계산-남계-합천'!N4, -2)</f>
        <v>4000</v>
      </c>
      <c r="D15" s="13">
        <f>ROUND(기준!$B$1*'계산-남계-합천'!N5, -2)</f>
        <v>3700</v>
      </c>
      <c r="E15" s="13">
        <f>ROUND(기준!$B$1*'계산-남계-합천'!N6, -2)</f>
        <v>3400</v>
      </c>
      <c r="F15" s="13">
        <f>ROUND(기준!$B$1*'계산-남계-합천'!N7, -2)</f>
        <v>2800</v>
      </c>
      <c r="G15" s="13">
        <f>ROUND(기준!$B$1*'계산-남계-합천'!N8, -2)</f>
        <v>2600</v>
      </c>
      <c r="H15" s="13">
        <f>ROUND(기준!$B$1*'계산-남계-합천'!N9, -2)</f>
        <v>2400</v>
      </c>
      <c r="I15" s="13">
        <f>ROUND(기준!$B$1*'계산-남계-합천'!N10, -2)</f>
        <v>2200</v>
      </c>
      <c r="J15" s="13">
        <f>ROUND(기준!$B$1*N11, -2)</f>
        <v>2100</v>
      </c>
      <c r="K15" s="13">
        <f>ROUND(기준!$B$1*N12, -2)</f>
        <v>1900</v>
      </c>
      <c r="L15" s="13">
        <v>1450</v>
      </c>
      <c r="M15" s="14"/>
      <c r="N15" s="14" t="s">
        <v>76</v>
      </c>
      <c r="O15" s="14">
        <f>N14+O14</f>
        <v>7.4</v>
      </c>
      <c r="P15" s="14">
        <f>O15+P16</f>
        <v>9.4</v>
      </c>
      <c r="Q15" s="14">
        <f>P15+Q17</f>
        <v>10.700000000000001</v>
      </c>
      <c r="R15" s="14">
        <f>Q15+R18</f>
        <v>13.8</v>
      </c>
      <c r="S15" s="14">
        <f>R15+S19</f>
        <v>15</v>
      </c>
      <c r="T15" s="14">
        <f>S15+T20</f>
        <v>18.399999999999999</v>
      </c>
    </row>
    <row r="16" spans="1:20" s="3" customFormat="1" ht="27" customHeight="1" x14ac:dyDescent="0.3">
      <c r="A16" s="6">
        <f>ROUND(기준!$B$1*'계산-남계-합천'!O2, -2)</f>
        <v>5200</v>
      </c>
      <c r="B16" s="6">
        <f>ROUND(기준!$B$1*'계산-남계-합천'!O3, -2)</f>
        <v>4700</v>
      </c>
      <c r="C16" s="6">
        <f>ROUND(기준!$B$1*'계산-남계-합천'!O4, -2)</f>
        <v>4600</v>
      </c>
      <c r="D16" s="6">
        <f>ROUND(기준!$B$1*'계산-남계-합천'!O5, -2)</f>
        <v>4300</v>
      </c>
      <c r="E16" s="6">
        <f>ROUND(기준!$B$1*'계산-남계-합천'!O6, -2)</f>
        <v>4000</v>
      </c>
      <c r="F16" s="6">
        <f>ROUND(기준!$B$1*'계산-남계-합천'!O7, -2)</f>
        <v>3400</v>
      </c>
      <c r="G16" s="6">
        <f>ROUND(기준!$B$1*'계산-남계-합천'!O8, -2)</f>
        <v>3200</v>
      </c>
      <c r="H16" s="6">
        <f>ROUND(기준!$B$1*'계산-남계-합천'!O9, -2)</f>
        <v>3000</v>
      </c>
      <c r="I16" s="6">
        <f>ROUND(기준!$B$1*'계산-남계-합천'!O10, -2)</f>
        <v>2800</v>
      </c>
      <c r="J16" s="6">
        <f>ROUND(기준!$B$1*O11, -2)</f>
        <v>2700</v>
      </c>
      <c r="K16" s="6">
        <f>ROUND(기준!$B$1*O12, -2)</f>
        <v>2500</v>
      </c>
      <c r="L16" s="6">
        <f>ROUND(기준!$B$1*O13, -2)</f>
        <v>2100</v>
      </c>
      <c r="M16" s="6"/>
      <c r="N16" s="14"/>
      <c r="O16" s="5" t="s">
        <v>28</v>
      </c>
      <c r="P16" s="5">
        <v>2</v>
      </c>
      <c r="Q16" s="5">
        <f>P16+Q17</f>
        <v>3.3</v>
      </c>
      <c r="R16" s="5">
        <f>Q16+R18</f>
        <v>6.4</v>
      </c>
      <c r="S16" s="5">
        <f>R16+S19</f>
        <v>7.6000000000000005</v>
      </c>
      <c r="T16" s="5">
        <f>S16+T20</f>
        <v>11</v>
      </c>
    </row>
    <row r="17" spans="1:27" s="3" customFormat="1" ht="27" customHeight="1" x14ac:dyDescent="0.3">
      <c r="A17" s="6">
        <f>ROUND(기준!$B$1*'계산-남계-합천'!P2, -2)</f>
        <v>5500</v>
      </c>
      <c r="B17" s="6">
        <f>ROUND(기준!$B$1*'계산-남계-합천'!P3, -2)</f>
        <v>5000</v>
      </c>
      <c r="C17" s="6">
        <f>ROUND(기준!$B$1*'계산-남계-합천'!P4, -2)</f>
        <v>4900</v>
      </c>
      <c r="D17" s="6">
        <f>ROUND(기준!$B$1*'계산-남계-합천'!P5, -2)</f>
        <v>4600</v>
      </c>
      <c r="E17" s="6">
        <f>ROUND(기준!$B$1*'계산-남계-합천'!P6, -2)</f>
        <v>4300</v>
      </c>
      <c r="F17" s="6">
        <f>ROUND(기준!$B$1*'계산-남계-합천'!P7, -2)</f>
        <v>3700</v>
      </c>
      <c r="G17" s="6">
        <f>ROUND(기준!$B$1*'계산-남계-합천'!P8, -2)</f>
        <v>3500</v>
      </c>
      <c r="H17" s="6">
        <f>ROUND(기준!$B$1*'계산-남계-합천'!P9, -2)</f>
        <v>3300</v>
      </c>
      <c r="I17" s="6">
        <f>ROUND(기준!$B$1*'계산-남계-합천'!P10, -2)</f>
        <v>3100</v>
      </c>
      <c r="J17" s="6">
        <f>ROUND(기준!$B$1*'계산-남계-합천'!P11, -2)</f>
        <v>3000</v>
      </c>
      <c r="K17" s="6">
        <f>ROUND(기준!$B$1*P12, -2)</f>
        <v>2800</v>
      </c>
      <c r="L17" s="6">
        <f>ROUND(기준!$B$1*P13, -2)</f>
        <v>2400</v>
      </c>
      <c r="M17" s="6"/>
      <c r="N17" s="13"/>
      <c r="O17" s="5" t="s">
        <v>29</v>
      </c>
      <c r="P17" s="5" t="s">
        <v>30</v>
      </c>
      <c r="Q17" s="5">
        <v>1.3</v>
      </c>
      <c r="R17" s="5">
        <f>Q17+R18</f>
        <v>4.4000000000000004</v>
      </c>
      <c r="S17" s="5">
        <f>R17+S19</f>
        <v>5.6000000000000005</v>
      </c>
      <c r="T17" s="5">
        <f>S17+T20</f>
        <v>9</v>
      </c>
    </row>
    <row r="18" spans="1:27" s="3" customFormat="1" ht="27" customHeight="1" x14ac:dyDescent="0.3">
      <c r="A18" s="6">
        <f>ROUND(기준!$B$1*'계산-남계-합천'!Q2, -2)</f>
        <v>5700</v>
      </c>
      <c r="B18" s="6">
        <f>ROUND(기준!$B$1*'계산-남계-합천'!Q3, -2)</f>
        <v>5200</v>
      </c>
      <c r="C18" s="6">
        <f>ROUND(기준!$B$1*'계산-남계-합천'!Q4, -2)</f>
        <v>5100</v>
      </c>
      <c r="D18" s="6">
        <f>ROUND(기준!$B$1*'계산-남계-합천'!Q5, -2)</f>
        <v>4800</v>
      </c>
      <c r="E18" s="6">
        <f>ROUND(기준!$B$1*'계산-남계-합천'!Q6, -2)</f>
        <v>4500</v>
      </c>
      <c r="F18" s="6">
        <f>ROUND(기준!$B$1*'계산-남계-합천'!Q7, -2)</f>
        <v>3900</v>
      </c>
      <c r="G18" s="6">
        <f>ROUND(기준!$B$1*'계산-남계-합천'!Q8, -2)</f>
        <v>3700</v>
      </c>
      <c r="H18" s="6">
        <f>ROUND(기준!$B$1*'계산-남계-합천'!Q9, -2)</f>
        <v>3500</v>
      </c>
      <c r="I18" s="6">
        <f>ROUND(기준!$B$1*'계산-남계-합천'!Q10, -2)</f>
        <v>3300</v>
      </c>
      <c r="J18" s="6">
        <f>ROUND(기준!$B$1*'계산-남계-합천'!Q11, -2)</f>
        <v>3200</v>
      </c>
      <c r="K18" s="6">
        <f>ROUND(기준!$B$1*'계산-남계-합천'!Q12, -2)</f>
        <v>3000</v>
      </c>
      <c r="L18" s="6">
        <f>ROUND(기준!$B$1*Q13, -2)</f>
        <v>2600</v>
      </c>
      <c r="M18" s="6">
        <v>1450</v>
      </c>
      <c r="N18" s="6">
        <v>1450</v>
      </c>
      <c r="O18" s="5"/>
      <c r="P18" s="5"/>
      <c r="Q18" s="5" t="s">
        <v>31</v>
      </c>
      <c r="R18" s="5">
        <v>3.1</v>
      </c>
      <c r="S18" s="5">
        <f>R18+S19</f>
        <v>4.3</v>
      </c>
      <c r="T18" s="5">
        <f>S18+T20</f>
        <v>7.6999999999999993</v>
      </c>
    </row>
    <row r="19" spans="1:27" s="3" customFormat="1" ht="27" customHeight="1" x14ac:dyDescent="0.3">
      <c r="A19" s="6">
        <f>ROUND(기준!$B$1*'계산-남계-합천'!R2, -2)</f>
        <v>6200</v>
      </c>
      <c r="B19" s="6">
        <f>ROUND(기준!$B$1*'계산-남계-합천'!R3, -2)</f>
        <v>5600</v>
      </c>
      <c r="C19" s="6">
        <f>ROUND(기준!$B$1*'계산-남계-합천'!R4, -2)</f>
        <v>5500</v>
      </c>
      <c r="D19" s="6">
        <f>ROUND(기준!$B$1*'계산-남계-합천'!R5, -2)</f>
        <v>5200</v>
      </c>
      <c r="E19" s="6">
        <f>ROUND(기준!$B$1*'계산-남계-합천'!R6, -2)</f>
        <v>4900</v>
      </c>
      <c r="F19" s="6">
        <f>ROUND(기준!$B$1*'계산-남계-합천'!R7, -2)</f>
        <v>4300</v>
      </c>
      <c r="G19" s="6">
        <f>ROUND(기준!$B$1*'계산-남계-합천'!R8, -2)</f>
        <v>4100</v>
      </c>
      <c r="H19" s="6">
        <f>ROUND(기준!$B$1*'계산-남계-합천'!R9, -2)</f>
        <v>3900</v>
      </c>
      <c r="I19" s="6">
        <f>ROUND(기준!$B$1*'계산-남계-합천'!R10, -2)</f>
        <v>3700</v>
      </c>
      <c r="J19" s="6">
        <f>ROUND(기준!$B$1*'계산-남계-합천'!R11, -2)</f>
        <v>3600</v>
      </c>
      <c r="K19" s="6">
        <f>ROUND(기준!$B$1*'계산-남계-합천'!R12, -2)</f>
        <v>3400</v>
      </c>
      <c r="L19" s="6">
        <f>ROUND(기준!$B$1*'계산-남계-합천'!R13, -2)</f>
        <v>3000</v>
      </c>
      <c r="M19" s="6">
        <f>ROUND(기준!$B$1*R14, -2)</f>
        <v>1800</v>
      </c>
      <c r="N19" s="13">
        <f>ROUND(기준!$B$1*R15, -2)</f>
        <v>2000</v>
      </c>
      <c r="O19" s="6"/>
      <c r="P19" s="5"/>
      <c r="Q19" s="5"/>
      <c r="R19" s="5" t="s">
        <v>33</v>
      </c>
      <c r="S19" s="8">
        <v>1.2</v>
      </c>
      <c r="T19" s="5">
        <f>S19+T20</f>
        <v>4.5999999999999996</v>
      </c>
    </row>
    <row r="20" spans="1:27" s="3" customFormat="1" ht="27" customHeight="1" x14ac:dyDescent="0.3">
      <c r="A20" s="6">
        <f>ROUND(기준!$B$1*'계산-남계-합천'!S2, -2)</f>
        <v>6400</v>
      </c>
      <c r="B20" s="6">
        <f>ROUND(기준!$B$1*'계산-남계-합천'!S3, -2)</f>
        <v>5800</v>
      </c>
      <c r="C20" s="6">
        <f>ROUND(기준!$B$1*'계산-남계-합천'!S4, -2)</f>
        <v>5700</v>
      </c>
      <c r="D20" s="6">
        <f>ROUND(기준!$B$1*'계산-남계-합천'!S5, -2)</f>
        <v>5400</v>
      </c>
      <c r="E20" s="6">
        <f>ROUND(기준!$B$1*'계산-남계-합천'!S6, -2)</f>
        <v>5100</v>
      </c>
      <c r="F20" s="6">
        <f>ROUND(기준!$B$1*'계산-남계-합천'!S7, -2)</f>
        <v>4500</v>
      </c>
      <c r="G20" s="6">
        <f>ROUND(기준!$B$1*'계산-남계-합천'!S8, -2)</f>
        <v>4300</v>
      </c>
      <c r="H20" s="6">
        <f>ROUND(기준!$B$1*'계산-남계-합천'!S9, -2)</f>
        <v>4100</v>
      </c>
      <c r="I20" s="6">
        <f>ROUND(기준!$B$1*'계산-남계-합천'!S10, -2)</f>
        <v>3900</v>
      </c>
      <c r="J20" s="6">
        <f>ROUND(기준!$B$1*'계산-남계-합천'!S11, -2)</f>
        <v>3800</v>
      </c>
      <c r="K20" s="6">
        <f>ROUND(기준!$B$1*'계산-남계-합천'!S12, -2)</f>
        <v>3600</v>
      </c>
      <c r="L20" s="6">
        <f>ROUND(기준!$B$1*'계산-남계-합천'!S13, -2)</f>
        <v>3200</v>
      </c>
      <c r="M20" s="6">
        <f>ROUND(기준!$B$1*'계산-남계-합천'!S14, -2)</f>
        <v>1900</v>
      </c>
      <c r="N20" s="13">
        <f>ROUND(기준!$B$1*S15, -2)</f>
        <v>2200</v>
      </c>
      <c r="O20" s="6">
        <v>1450</v>
      </c>
      <c r="P20" s="6"/>
      <c r="Q20" s="10"/>
      <c r="R20" s="8"/>
      <c r="S20" s="8" t="s">
        <v>32</v>
      </c>
      <c r="T20" s="8">
        <v>3.4</v>
      </c>
    </row>
    <row r="21" spans="1:27" ht="27" customHeight="1" x14ac:dyDescent="0.3">
      <c r="A21" s="6">
        <v>5800</v>
      </c>
      <c r="B21" s="6">
        <v>4800</v>
      </c>
      <c r="C21" s="6">
        <v>4700</v>
      </c>
      <c r="D21" s="6">
        <v>4400</v>
      </c>
      <c r="E21" s="6">
        <v>4100</v>
      </c>
      <c r="F21" s="6">
        <v>3600</v>
      </c>
      <c r="G21" s="6">
        <v>3400</v>
      </c>
      <c r="H21" s="6">
        <v>3200</v>
      </c>
      <c r="I21" s="6">
        <v>3100</v>
      </c>
      <c r="J21" s="6">
        <v>3000</v>
      </c>
      <c r="K21" s="6">
        <v>2800</v>
      </c>
      <c r="L21" s="6">
        <f>ROUND(기준!$B$1*'계산-남계-합천'!T13, -2)</f>
        <v>3700</v>
      </c>
      <c r="M21" s="6">
        <f>ROUND(기준!$B$1*'계산-남계-합천'!T14, -2)</f>
        <v>2400</v>
      </c>
      <c r="N21" s="13">
        <f>ROUND(기준!$B$1*'계산-남계-합천'!T15, -2)</f>
        <v>2700</v>
      </c>
      <c r="O21" s="6">
        <f>ROUND(기준!$B$1*'계산-남계-합천'!T16, -2)</f>
        <v>1600</v>
      </c>
      <c r="P21" s="6">
        <v>1450</v>
      </c>
      <c r="Q21" s="6"/>
      <c r="R21" s="9"/>
      <c r="S21" s="8"/>
      <c r="T21" s="8" t="s">
        <v>34</v>
      </c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U28" s="3"/>
      <c r="V28" s="3"/>
      <c r="W28" s="3"/>
      <c r="X28" s="3"/>
      <c r="Y28" s="3"/>
      <c r="Z28" s="3"/>
      <c r="AA28" s="3"/>
    </row>
  </sheetData>
  <mergeCells count="1">
    <mergeCell ref="A1:I1"/>
  </mergeCells>
  <phoneticPr fontId="3" type="noConversion"/>
  <printOptions horizontalCentered="1" verticalCentered="1"/>
  <pageMargins left="0.51181102362204722" right="0.55118110236220474" top="0.27559055118110237" bottom="0.23622047244094491" header="0.19685039370078741" footer="0.19685039370078741"/>
  <pageSetup paperSize="9" scale="97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5"/>
  <sheetViews>
    <sheetView view="pageBreakPreview" topLeftCell="A13" zoomScaleNormal="100" zoomScaleSheetLayoutView="100" workbookViewId="0">
      <selection activeCell="L13" sqref="L13"/>
    </sheetView>
  </sheetViews>
  <sheetFormatPr defaultColWidth="6.625" defaultRowHeight="15.75" customHeight="1" x14ac:dyDescent="0.3"/>
  <cols>
    <col min="1" max="16384" width="6.625" style="2"/>
  </cols>
  <sheetData>
    <row r="1" spans="1:27" ht="26.25" customHeight="1" x14ac:dyDescent="0.3">
      <c r="A1" s="20" t="s">
        <v>35</v>
      </c>
      <c r="B1" s="20"/>
      <c r="C1" s="20"/>
      <c r="D1" s="20"/>
      <c r="E1" s="20"/>
      <c r="F1" s="20"/>
      <c r="G1" s="20"/>
      <c r="H1" s="20"/>
    </row>
    <row r="2" spans="1:27" s="3" customFormat="1" ht="27" customHeight="1" x14ac:dyDescent="0.3">
      <c r="A2" s="16" t="s">
        <v>0</v>
      </c>
      <c r="B2" s="16">
        <v>3.8</v>
      </c>
      <c r="C2" s="16">
        <f>B2+C3</f>
        <v>4.5</v>
      </c>
      <c r="D2" s="16">
        <f>C2+D4</f>
        <v>6.4</v>
      </c>
      <c r="E2" s="16">
        <f>D2+E5</f>
        <v>8.6000000000000014</v>
      </c>
      <c r="F2" s="16">
        <f>E2+F6</f>
        <v>12.600000000000001</v>
      </c>
      <c r="G2" s="16">
        <f>F2+G7</f>
        <v>14.000000000000002</v>
      </c>
      <c r="H2" s="5">
        <f>G2+H8</f>
        <v>15.400000000000002</v>
      </c>
      <c r="I2" s="5">
        <f>H2+I9</f>
        <v>17.3</v>
      </c>
      <c r="J2" s="5">
        <f>I2+J10</f>
        <v>20</v>
      </c>
      <c r="K2" s="5">
        <f>J2+K11</f>
        <v>21</v>
      </c>
      <c r="L2" s="5">
        <f>K2+L12</f>
        <v>24.2</v>
      </c>
      <c r="M2" s="5">
        <f>L2+M13</f>
        <v>26.3</v>
      </c>
      <c r="N2" s="5">
        <f>M2+N14</f>
        <v>29</v>
      </c>
      <c r="O2" s="5">
        <f>N2+O15</f>
        <v>33.5</v>
      </c>
      <c r="P2" s="5">
        <f>O2+P16</f>
        <v>35</v>
      </c>
      <c r="Q2" s="5">
        <f>P2+Q17</f>
        <v>36.5</v>
      </c>
      <c r="R2" s="8">
        <f>Q2+R18</f>
        <v>37.5</v>
      </c>
      <c r="S2" s="8">
        <f>R2+S19</f>
        <v>40.6</v>
      </c>
      <c r="T2" s="8">
        <f>S2+T20</f>
        <v>41.2</v>
      </c>
      <c r="U2" s="8">
        <f>T2+U21</f>
        <v>43.1</v>
      </c>
      <c r="V2" s="8">
        <f>U2+V22</f>
        <v>46.1</v>
      </c>
      <c r="W2" s="8">
        <f>V2+W23</f>
        <v>47.5</v>
      </c>
      <c r="X2" s="8">
        <f>W2+X24</f>
        <v>48.8</v>
      </c>
      <c r="Y2" s="8">
        <f>X2+Y25</f>
        <v>50.199999999999996</v>
      </c>
      <c r="Z2" s="8">
        <f>Y2+Z26</f>
        <v>51.699999999999996</v>
      </c>
      <c r="AA2" s="8">
        <f>Z2+AA27</f>
        <v>59.899999999999991</v>
      </c>
    </row>
    <row r="3" spans="1:27" s="3" customFormat="1" ht="27" customHeight="1" x14ac:dyDescent="0.3">
      <c r="A3" s="16" t="s">
        <v>6</v>
      </c>
      <c r="B3" s="16" t="s">
        <v>7</v>
      </c>
      <c r="C3" s="16">
        <v>0.7</v>
      </c>
      <c r="D3" s="16">
        <f>C3+D4</f>
        <v>2.5999999999999996</v>
      </c>
      <c r="E3" s="16">
        <f>D3+E5</f>
        <v>4.8</v>
      </c>
      <c r="F3" s="16">
        <f>E3+F6</f>
        <v>8.8000000000000007</v>
      </c>
      <c r="G3" s="16">
        <f>F3+G7</f>
        <v>10.200000000000001</v>
      </c>
      <c r="H3" s="5">
        <f>G3+H8</f>
        <v>11.600000000000001</v>
      </c>
      <c r="I3" s="5">
        <f>H3+I9</f>
        <v>13.500000000000002</v>
      </c>
      <c r="J3" s="5">
        <f>I3+J10</f>
        <v>16.200000000000003</v>
      </c>
      <c r="K3" s="5">
        <f>J3+K11</f>
        <v>17.200000000000003</v>
      </c>
      <c r="L3" s="5">
        <f>K3+L12</f>
        <v>20.400000000000002</v>
      </c>
      <c r="M3" s="5">
        <f>L3+M13</f>
        <v>22.500000000000004</v>
      </c>
      <c r="N3" s="5">
        <f>M3+N14</f>
        <v>25.200000000000003</v>
      </c>
      <c r="O3" s="5">
        <f>N3+O15</f>
        <v>29.700000000000003</v>
      </c>
      <c r="P3" s="5">
        <f>O3+P16</f>
        <v>31.200000000000003</v>
      </c>
      <c r="Q3" s="5">
        <f>P3+Q17</f>
        <v>32.700000000000003</v>
      </c>
      <c r="R3" s="5">
        <f>Q3+R18</f>
        <v>33.700000000000003</v>
      </c>
      <c r="S3" s="8">
        <f>R3+S19</f>
        <v>36.800000000000004</v>
      </c>
      <c r="T3" s="8">
        <f>S3+T20</f>
        <v>37.400000000000006</v>
      </c>
      <c r="U3" s="8">
        <f>T3+U21</f>
        <v>39.300000000000004</v>
      </c>
      <c r="V3" s="8">
        <f>U3+V22</f>
        <v>42.300000000000004</v>
      </c>
      <c r="W3" s="8">
        <f>V3+W23</f>
        <v>43.7</v>
      </c>
      <c r="X3" s="8">
        <f>W3+X24</f>
        <v>45</v>
      </c>
      <c r="Y3" s="8">
        <f>X3+Y25</f>
        <v>46.4</v>
      </c>
      <c r="Z3" s="8">
        <f>Y3+Z26</f>
        <v>47.9</v>
      </c>
      <c r="AA3" s="8">
        <f>Z3+AA27</f>
        <v>56.099999999999994</v>
      </c>
    </row>
    <row r="4" spans="1:27" s="3" customFormat="1" ht="27" customHeight="1" x14ac:dyDescent="0.3">
      <c r="A4" s="16"/>
      <c r="B4" s="16"/>
      <c r="C4" s="16" t="s">
        <v>9</v>
      </c>
      <c r="D4" s="16">
        <v>1.9</v>
      </c>
      <c r="E4" s="16">
        <f>D4+E5</f>
        <v>4.0999999999999996</v>
      </c>
      <c r="F4" s="16">
        <f>E4+F6</f>
        <v>8.1</v>
      </c>
      <c r="G4" s="16">
        <f>F4+G7</f>
        <v>9.5</v>
      </c>
      <c r="H4" s="5">
        <f>G4+H8</f>
        <v>10.9</v>
      </c>
      <c r="I4" s="5">
        <f>H4+I9</f>
        <v>12.8</v>
      </c>
      <c r="J4" s="5">
        <f>I4+J10</f>
        <v>15.5</v>
      </c>
      <c r="K4" s="5">
        <f>J4+K11</f>
        <v>16.5</v>
      </c>
      <c r="L4" s="5">
        <f>K4+L12</f>
        <v>19.7</v>
      </c>
      <c r="M4" s="5">
        <f>L4+M13</f>
        <v>21.8</v>
      </c>
      <c r="N4" s="5">
        <f>M4+N14</f>
        <v>24.5</v>
      </c>
      <c r="O4" s="5">
        <f>N4+O15</f>
        <v>29</v>
      </c>
      <c r="P4" s="5">
        <f>O4+P16</f>
        <v>30.5</v>
      </c>
      <c r="Q4" s="5">
        <f>P4+Q17</f>
        <v>32</v>
      </c>
      <c r="R4" s="5">
        <f>Q4+R18</f>
        <v>33</v>
      </c>
      <c r="S4" s="5">
        <f>R4+S19</f>
        <v>36.1</v>
      </c>
      <c r="T4" s="8">
        <f>S4+T20</f>
        <v>36.700000000000003</v>
      </c>
      <c r="U4" s="8">
        <f>T4+U21</f>
        <v>38.6</v>
      </c>
      <c r="V4" s="8">
        <f>U4+V22</f>
        <v>41.6</v>
      </c>
      <c r="W4" s="8">
        <f>V4+W23</f>
        <v>43</v>
      </c>
      <c r="X4" s="8">
        <f>W4+X24</f>
        <v>44.3</v>
      </c>
      <c r="Y4" s="8">
        <f>X4+Y25</f>
        <v>45.699999999999996</v>
      </c>
      <c r="Z4" s="8">
        <f>Y4+Z26</f>
        <v>47.199999999999996</v>
      </c>
      <c r="AA4" s="8">
        <f>Z4+AA27</f>
        <v>55.399999999999991</v>
      </c>
    </row>
    <row r="5" spans="1:27" s="3" customFormat="1" ht="27" customHeight="1" x14ac:dyDescent="0.3">
      <c r="A5" s="16"/>
      <c r="B5" s="16"/>
      <c r="C5" s="16"/>
      <c r="D5" s="16" t="s">
        <v>4</v>
      </c>
      <c r="E5" s="16">
        <v>2.2000000000000002</v>
      </c>
      <c r="F5" s="16">
        <f>E5+F6</f>
        <v>6.2</v>
      </c>
      <c r="G5" s="16">
        <f>F5+G7</f>
        <v>7.6</v>
      </c>
      <c r="H5" s="5">
        <f>G5+H8</f>
        <v>9</v>
      </c>
      <c r="I5" s="5">
        <f>H5+I9</f>
        <v>10.9</v>
      </c>
      <c r="J5" s="5">
        <f>I5+J10</f>
        <v>13.600000000000001</v>
      </c>
      <c r="K5" s="5">
        <f>J5+K11</f>
        <v>14.600000000000001</v>
      </c>
      <c r="L5" s="5">
        <f>K5+L12</f>
        <v>17.8</v>
      </c>
      <c r="M5" s="5">
        <f>L5+M13</f>
        <v>19.900000000000002</v>
      </c>
      <c r="N5" s="5">
        <f>M5+N14</f>
        <v>22.6</v>
      </c>
      <c r="O5" s="5">
        <f>N5+O15</f>
        <v>27.1</v>
      </c>
      <c r="P5" s="5">
        <f>O5+P16</f>
        <v>28.6</v>
      </c>
      <c r="Q5" s="5">
        <f>P5+Q17</f>
        <v>30.1</v>
      </c>
      <c r="R5" s="5">
        <f>Q5+R18</f>
        <v>31.1</v>
      </c>
      <c r="S5" s="5">
        <f>R5+S19</f>
        <v>34.200000000000003</v>
      </c>
      <c r="T5" s="5">
        <f>S5+T20</f>
        <v>34.800000000000004</v>
      </c>
      <c r="U5" s="8">
        <f>T5+U21</f>
        <v>36.700000000000003</v>
      </c>
      <c r="V5" s="8">
        <f>U5+V22</f>
        <v>39.700000000000003</v>
      </c>
      <c r="W5" s="8">
        <f>V5+W23</f>
        <v>41.1</v>
      </c>
      <c r="X5" s="8">
        <f>W5+X24</f>
        <v>42.4</v>
      </c>
      <c r="Y5" s="8">
        <f>X5+Y25</f>
        <v>43.8</v>
      </c>
      <c r="Z5" s="8">
        <f>Y5+Z26</f>
        <v>45.3</v>
      </c>
      <c r="AA5" s="8">
        <f>Z5+AA27</f>
        <v>53.5</v>
      </c>
    </row>
    <row r="6" spans="1:27" s="3" customFormat="1" ht="27" customHeight="1" x14ac:dyDescent="0.3">
      <c r="A6" s="17">
        <v>1450</v>
      </c>
      <c r="B6" s="17"/>
      <c r="C6" s="16"/>
      <c r="D6" s="16"/>
      <c r="E6" s="16" t="s">
        <v>10</v>
      </c>
      <c r="F6" s="16">
        <v>4</v>
      </c>
      <c r="G6" s="16">
        <f>F6+G7</f>
        <v>5.4</v>
      </c>
      <c r="H6" s="5">
        <f>G6+H8</f>
        <v>6.8000000000000007</v>
      </c>
      <c r="I6" s="5">
        <f>H6+I9</f>
        <v>8.7000000000000011</v>
      </c>
      <c r="J6" s="5">
        <f>I6+J10</f>
        <v>11.400000000000002</v>
      </c>
      <c r="K6" s="5">
        <f>J6+K11</f>
        <v>12.400000000000002</v>
      </c>
      <c r="L6" s="5">
        <f>K6+L12</f>
        <v>15.600000000000001</v>
      </c>
      <c r="M6" s="5">
        <f>L6+M13</f>
        <v>17.700000000000003</v>
      </c>
      <c r="N6" s="5">
        <f>M6+N14</f>
        <v>20.400000000000002</v>
      </c>
      <c r="O6" s="5">
        <f>N6+O15</f>
        <v>24.900000000000002</v>
      </c>
      <c r="P6" s="5">
        <f>O6+P16</f>
        <v>26.400000000000002</v>
      </c>
      <c r="Q6" s="5">
        <f>P6+Q17</f>
        <v>27.900000000000002</v>
      </c>
      <c r="R6" s="5">
        <f>Q6+R18</f>
        <v>28.900000000000002</v>
      </c>
      <c r="S6" s="5">
        <f>R6+S19</f>
        <v>32</v>
      </c>
      <c r="T6" s="5">
        <f>S6+T20</f>
        <v>32.6</v>
      </c>
      <c r="U6" s="5">
        <f>T6+U21</f>
        <v>34.5</v>
      </c>
      <c r="V6" s="8">
        <f>U6+V22</f>
        <v>37.5</v>
      </c>
      <c r="W6" s="8">
        <f>V6+W23</f>
        <v>38.9</v>
      </c>
      <c r="X6" s="8">
        <f>W6+X24</f>
        <v>40.199999999999996</v>
      </c>
      <c r="Y6" s="8">
        <f>X6+Y25</f>
        <v>41.599999999999994</v>
      </c>
      <c r="Z6" s="8">
        <f>Y6+Z26</f>
        <v>43.099999999999994</v>
      </c>
      <c r="AA6" s="8">
        <f>Z6+AA27</f>
        <v>51.3</v>
      </c>
    </row>
    <row r="7" spans="1:27" s="3" customFormat="1" ht="27" customHeight="1" x14ac:dyDescent="0.3">
      <c r="A7" s="17">
        <f>ROUND(기준!$B$1*F2, -2)</f>
        <v>1800</v>
      </c>
      <c r="B7" s="17"/>
      <c r="C7" s="16"/>
      <c r="D7" s="16"/>
      <c r="E7" s="16"/>
      <c r="F7" s="16" t="s">
        <v>11</v>
      </c>
      <c r="G7" s="16">
        <v>1.4</v>
      </c>
      <c r="H7" s="5">
        <f>G7+H8</f>
        <v>2.8</v>
      </c>
      <c r="I7" s="5">
        <f>H7+I9</f>
        <v>4.6999999999999993</v>
      </c>
      <c r="J7" s="5">
        <f>I7+J10</f>
        <v>7.3999999999999995</v>
      </c>
      <c r="K7" s="5">
        <f>J7+K11</f>
        <v>8.3999999999999986</v>
      </c>
      <c r="L7" s="5">
        <f>K7+L12</f>
        <v>11.599999999999998</v>
      </c>
      <c r="M7" s="5">
        <f>L7+M13</f>
        <v>13.699999999999998</v>
      </c>
      <c r="N7" s="5">
        <f>M7+N14</f>
        <v>16.399999999999999</v>
      </c>
      <c r="O7" s="5">
        <f>N7+O15</f>
        <v>20.9</v>
      </c>
      <c r="P7" s="5">
        <f>O7+P16</f>
        <v>22.4</v>
      </c>
      <c r="Q7" s="5">
        <f>P7+Q17</f>
        <v>23.9</v>
      </c>
      <c r="R7" s="5">
        <f>Q7+R18</f>
        <v>24.9</v>
      </c>
      <c r="S7" s="5">
        <f>R7+S19</f>
        <v>28</v>
      </c>
      <c r="T7" s="5">
        <f>S7+T20</f>
        <v>28.6</v>
      </c>
      <c r="U7" s="5">
        <f>T7+U21</f>
        <v>30.5</v>
      </c>
      <c r="V7" s="5">
        <f>U7+V22</f>
        <v>33.5</v>
      </c>
      <c r="W7" s="8">
        <f>V7+W23</f>
        <v>34.9</v>
      </c>
      <c r="X7" s="8">
        <f>W7+X24</f>
        <v>36.199999999999996</v>
      </c>
      <c r="Y7" s="8">
        <f>X7+Y25</f>
        <v>37.599999999999994</v>
      </c>
      <c r="Z7" s="8">
        <f>Y7+Z26</f>
        <v>39.099999999999994</v>
      </c>
      <c r="AA7" s="8">
        <f>Z7+AA27</f>
        <v>47.3</v>
      </c>
    </row>
    <row r="8" spans="1:27" s="3" customFormat="1" ht="27" customHeight="1" x14ac:dyDescent="0.3">
      <c r="A8" s="17">
        <f>ROUND(기준!$B$1*G2, -2)</f>
        <v>2000</v>
      </c>
      <c r="B8" s="17">
        <v>1450</v>
      </c>
      <c r="C8" s="17"/>
      <c r="D8" s="17"/>
      <c r="E8" s="16"/>
      <c r="F8" s="16"/>
      <c r="G8" s="18" t="s">
        <v>13</v>
      </c>
      <c r="H8" s="5">
        <v>1.4</v>
      </c>
      <c r="I8" s="5">
        <f>H8+I9</f>
        <v>3.3</v>
      </c>
      <c r="J8" s="5">
        <f>I8+J10</f>
        <v>6</v>
      </c>
      <c r="K8" s="5">
        <f>J8+K11</f>
        <v>7</v>
      </c>
      <c r="L8" s="5">
        <f>K8+L12</f>
        <v>10.199999999999999</v>
      </c>
      <c r="M8" s="5">
        <f>L8+M13</f>
        <v>12.299999999999999</v>
      </c>
      <c r="N8" s="5">
        <f>M8+N14</f>
        <v>15</v>
      </c>
      <c r="O8" s="5">
        <f>N8+O15</f>
        <v>19.5</v>
      </c>
      <c r="P8" s="5">
        <f>O8+P16</f>
        <v>21</v>
      </c>
      <c r="Q8" s="5">
        <f>P8+Q17</f>
        <v>22.5</v>
      </c>
      <c r="R8" s="5">
        <f>Q8+R18</f>
        <v>23.5</v>
      </c>
      <c r="S8" s="5">
        <f>R8+S19</f>
        <v>26.6</v>
      </c>
      <c r="T8" s="5">
        <f>S8+T20</f>
        <v>27.200000000000003</v>
      </c>
      <c r="U8" s="5">
        <f>T8+U21</f>
        <v>29.1</v>
      </c>
      <c r="V8" s="5">
        <f>U8+V22</f>
        <v>32.1</v>
      </c>
      <c r="W8" s="5">
        <f>V8+W23</f>
        <v>33.5</v>
      </c>
      <c r="X8" s="8">
        <f>W8+X24</f>
        <v>34.799999999999997</v>
      </c>
      <c r="Y8" s="8">
        <f>X8+Y25</f>
        <v>36.199999999999996</v>
      </c>
      <c r="Z8" s="8">
        <f>Y8+Z26</f>
        <v>37.699999999999996</v>
      </c>
      <c r="AA8" s="8">
        <f>Z8+AA27</f>
        <v>45.899999999999991</v>
      </c>
    </row>
    <row r="9" spans="1:27" s="3" customFormat="1" ht="27" customHeight="1" x14ac:dyDescent="0.3">
      <c r="A9" s="6">
        <f>ROUND(기준!$B$1*H2, -2)</f>
        <v>2200</v>
      </c>
      <c r="B9" s="6">
        <f>ROUND(기준!$B$1*H3, -2)</f>
        <v>1700</v>
      </c>
      <c r="C9" s="6">
        <v>1450</v>
      </c>
      <c r="D9" s="6"/>
      <c r="E9" s="6"/>
      <c r="F9" s="11" t="s">
        <v>14</v>
      </c>
      <c r="G9" s="7"/>
      <c r="H9" s="5" t="s">
        <v>15</v>
      </c>
      <c r="I9" s="5">
        <v>1.9</v>
      </c>
      <c r="J9" s="5">
        <f>I9+J10</f>
        <v>4.5999999999999996</v>
      </c>
      <c r="K9" s="5">
        <f>J9+K11</f>
        <v>5.6</v>
      </c>
      <c r="L9" s="5">
        <f>K9+L12</f>
        <v>8.8000000000000007</v>
      </c>
      <c r="M9" s="5">
        <f>L9+M13</f>
        <v>10.9</v>
      </c>
      <c r="N9" s="5">
        <f>M9+N14</f>
        <v>13.600000000000001</v>
      </c>
      <c r="O9" s="5">
        <f>N9+O15</f>
        <v>18.100000000000001</v>
      </c>
      <c r="P9" s="5">
        <f>O9+P16</f>
        <v>19.600000000000001</v>
      </c>
      <c r="Q9" s="5">
        <f>P9+Q17</f>
        <v>21.1</v>
      </c>
      <c r="R9" s="5">
        <f>Q9+R18</f>
        <v>22.1</v>
      </c>
      <c r="S9" s="5">
        <f>R9+S19</f>
        <v>25.200000000000003</v>
      </c>
      <c r="T9" s="5">
        <f>S9+T20</f>
        <v>25.800000000000004</v>
      </c>
      <c r="U9" s="5">
        <f>T9+U21</f>
        <v>27.700000000000003</v>
      </c>
      <c r="V9" s="5">
        <f>U9+V22</f>
        <v>30.700000000000003</v>
      </c>
      <c r="W9" s="5">
        <f>V9+W23</f>
        <v>32.1</v>
      </c>
      <c r="X9" s="5">
        <f>W9+X24</f>
        <v>33.4</v>
      </c>
      <c r="Y9" s="8">
        <f>X9+Y25</f>
        <v>34.799999999999997</v>
      </c>
      <c r="Z9" s="8">
        <f>Y9+Z26</f>
        <v>36.299999999999997</v>
      </c>
      <c r="AA9" s="8">
        <f>Z9+AA27</f>
        <v>44.5</v>
      </c>
    </row>
    <row r="10" spans="1:27" s="3" customFormat="1" ht="27" customHeight="1" x14ac:dyDescent="0.3">
      <c r="A10" s="6">
        <f>ROUND(기준!$B$1*I2, -2)</f>
        <v>2500</v>
      </c>
      <c r="B10" s="6">
        <f>ROUND(기준!$B$1*I3, -2)</f>
        <v>2000</v>
      </c>
      <c r="C10" s="6">
        <f>ROUND(기준!$B$1*I4, -2)</f>
        <v>1900</v>
      </c>
      <c r="D10" s="6">
        <v>1450</v>
      </c>
      <c r="E10" s="6">
        <v>1450</v>
      </c>
      <c r="F10" s="6"/>
      <c r="G10" s="5"/>
      <c r="H10" s="7"/>
      <c r="I10" s="5" t="s">
        <v>3</v>
      </c>
      <c r="J10" s="5">
        <v>2.7</v>
      </c>
      <c r="K10" s="5">
        <f>J10+K11</f>
        <v>3.7</v>
      </c>
      <c r="L10" s="5">
        <f>K10+L12</f>
        <v>6.9</v>
      </c>
      <c r="M10" s="5">
        <f>L10+M13</f>
        <v>9</v>
      </c>
      <c r="N10" s="5">
        <f>M10+N14</f>
        <v>11.7</v>
      </c>
      <c r="O10" s="5">
        <f>N10+O15</f>
        <v>16.2</v>
      </c>
      <c r="P10" s="5">
        <f>O10+P16</f>
        <v>17.7</v>
      </c>
      <c r="Q10" s="5">
        <f>P10+Q17</f>
        <v>19.2</v>
      </c>
      <c r="R10" s="5">
        <f>Q10+R18</f>
        <v>20.2</v>
      </c>
      <c r="S10" s="5">
        <f>R10+S19</f>
        <v>23.3</v>
      </c>
      <c r="T10" s="5">
        <f>S10+T20</f>
        <v>23.900000000000002</v>
      </c>
      <c r="U10" s="5">
        <f>T10+U21</f>
        <v>25.8</v>
      </c>
      <c r="V10" s="5">
        <f>U10+V22</f>
        <v>28.8</v>
      </c>
      <c r="W10" s="5">
        <f>V10+W23</f>
        <v>30.2</v>
      </c>
      <c r="X10" s="5">
        <f>W10+X24</f>
        <v>31.5</v>
      </c>
      <c r="Y10" s="5">
        <f>X10+Y25</f>
        <v>32.9</v>
      </c>
      <c r="Z10" s="8">
        <f>Y10+Z26</f>
        <v>34.4</v>
      </c>
      <c r="AA10" s="8">
        <f>Z10+AA27</f>
        <v>42.599999999999994</v>
      </c>
    </row>
    <row r="11" spans="1:27" s="3" customFormat="1" ht="27" customHeight="1" x14ac:dyDescent="0.3">
      <c r="A11" s="6">
        <f>ROUND(기준!$B$1*'대병-평학-합천(직)'!J2, -2)</f>
        <v>2900</v>
      </c>
      <c r="B11" s="6">
        <f>ROUND(기준!$B$1*'대병-평학-합천(직)'!J3, -2)</f>
        <v>2400</v>
      </c>
      <c r="C11" s="6">
        <f>ROUND(기준!$B$1*'대병-평학-합천(직)'!J4, -2)</f>
        <v>2300</v>
      </c>
      <c r="D11" s="6">
        <f>ROUND(기준!$B$1*'대병-평학-합천(직)'!J5, -2)</f>
        <v>2000</v>
      </c>
      <c r="E11" s="6">
        <f>ROUND(기준!$B$1*'대병-평학-합천(직)'!J6, -2)</f>
        <v>1700</v>
      </c>
      <c r="F11" s="6"/>
      <c r="G11" s="6"/>
      <c r="H11" s="5"/>
      <c r="I11" s="5"/>
      <c r="J11" s="5" t="s">
        <v>36</v>
      </c>
      <c r="K11" s="5">
        <v>1</v>
      </c>
      <c r="L11" s="5">
        <f>K11+L12</f>
        <v>4.2</v>
      </c>
      <c r="M11" s="5">
        <f>L11+M13</f>
        <v>6.3000000000000007</v>
      </c>
      <c r="N11" s="5">
        <f>M11+N14</f>
        <v>9</v>
      </c>
      <c r="O11" s="5">
        <f>N11+O15</f>
        <v>13.5</v>
      </c>
      <c r="P11" s="5">
        <f>O11+P16</f>
        <v>15</v>
      </c>
      <c r="Q11" s="5">
        <f>P11+Q17</f>
        <v>16.5</v>
      </c>
      <c r="R11" s="5">
        <f>Q11+R18</f>
        <v>17.5</v>
      </c>
      <c r="S11" s="5">
        <f>R11+S19</f>
        <v>20.6</v>
      </c>
      <c r="T11" s="5">
        <f>S11+T20</f>
        <v>21.200000000000003</v>
      </c>
      <c r="U11" s="5">
        <f>T11+U21</f>
        <v>23.1</v>
      </c>
      <c r="V11" s="5">
        <f>U11+V22</f>
        <v>26.1</v>
      </c>
      <c r="W11" s="5">
        <f>V11+W23</f>
        <v>27.5</v>
      </c>
      <c r="X11" s="5">
        <f>W11+X24</f>
        <v>28.8</v>
      </c>
      <c r="Y11" s="5">
        <f>X11+Y25</f>
        <v>30.2</v>
      </c>
      <c r="Z11" s="5">
        <f>Y11+Z26</f>
        <v>31.7</v>
      </c>
      <c r="AA11" s="8">
        <f>Z11+AA27</f>
        <v>39.9</v>
      </c>
    </row>
    <row r="12" spans="1:27" s="3" customFormat="1" ht="27" customHeight="1" x14ac:dyDescent="0.3">
      <c r="A12" s="6">
        <f>ROUND(기준!$B$1*'대병-평학-합천(직)'!K2, -2)</f>
        <v>3100</v>
      </c>
      <c r="B12" s="6">
        <f>ROUND(기준!$B$1*'대병-평학-합천(직)'!K3, -2)</f>
        <v>2500</v>
      </c>
      <c r="C12" s="6">
        <f>ROUND(기준!$B$1*'대병-평학-합천(직)'!K4, -2)</f>
        <v>2400</v>
      </c>
      <c r="D12" s="6">
        <f>ROUND(기준!$B$1*'대병-평학-합천(직)'!K5, -2)</f>
        <v>2100</v>
      </c>
      <c r="E12" s="6">
        <f>ROUND(기준!$B$1*'대병-평학-합천(직)'!K6, -2)</f>
        <v>1800</v>
      </c>
      <c r="F12" s="6">
        <v>1450</v>
      </c>
      <c r="G12" s="6"/>
      <c r="H12" s="6"/>
      <c r="I12" s="5"/>
      <c r="J12" s="5"/>
      <c r="K12" s="5" t="s">
        <v>37</v>
      </c>
      <c r="L12" s="5">
        <v>3.2</v>
      </c>
      <c r="M12" s="5">
        <f>L12+M13</f>
        <v>5.3000000000000007</v>
      </c>
      <c r="N12" s="5">
        <f>M12+N14</f>
        <v>8</v>
      </c>
      <c r="O12" s="5">
        <f>N12+O15</f>
        <v>12.5</v>
      </c>
      <c r="P12" s="5">
        <f>O12+P16</f>
        <v>14</v>
      </c>
      <c r="Q12" s="5">
        <f>P12+Q17</f>
        <v>15.5</v>
      </c>
      <c r="R12" s="5">
        <f>Q12+R18</f>
        <v>16.5</v>
      </c>
      <c r="S12" s="5">
        <f>R12+S19</f>
        <v>19.600000000000001</v>
      </c>
      <c r="T12" s="5">
        <f>S12+T20</f>
        <v>20.200000000000003</v>
      </c>
      <c r="U12" s="5">
        <f>T12+U21</f>
        <v>22.1</v>
      </c>
      <c r="V12" s="5">
        <f>U12+V22</f>
        <v>25.1</v>
      </c>
      <c r="W12" s="5">
        <f>V12+W23</f>
        <v>26.5</v>
      </c>
      <c r="X12" s="5">
        <f>W12+X24</f>
        <v>27.8</v>
      </c>
      <c r="Y12" s="5">
        <f>X12+Y25</f>
        <v>29.2</v>
      </c>
      <c r="Z12" s="5">
        <f>Y12+Z26</f>
        <v>30.7</v>
      </c>
      <c r="AA12" s="5">
        <f>Z12+AA27</f>
        <v>38.9</v>
      </c>
    </row>
    <row r="13" spans="1:27" s="3" customFormat="1" ht="27" customHeight="1" x14ac:dyDescent="0.3">
      <c r="A13" s="6">
        <f>ROUND(기준!$B$1*'대병-평학-합천(직)'!L2, -2)</f>
        <v>3500</v>
      </c>
      <c r="B13" s="6">
        <f>ROUND(기준!$B$1*'대병-평학-합천(직)'!L3, -2)</f>
        <v>3000</v>
      </c>
      <c r="C13" s="6">
        <f>ROUND(기준!$B$1*'대병-평학-합천(직)'!L4, -2)</f>
        <v>2900</v>
      </c>
      <c r="D13" s="6">
        <f>ROUND(기준!$B$1*'대병-평학-합천(직)'!L5, -2)</f>
        <v>2600</v>
      </c>
      <c r="E13" s="6">
        <f>ROUND(기준!$B$1*'대병-평학-합천(직)'!L6, -2)</f>
        <v>2300</v>
      </c>
      <c r="F13" s="6">
        <f>ROUND(기준!$B$1*'대병-평학-합천(직)'!L7, -2)</f>
        <v>1700</v>
      </c>
      <c r="G13" s="6">
        <v>1450</v>
      </c>
      <c r="H13" s="6"/>
      <c r="I13" s="6"/>
      <c r="J13" s="5"/>
      <c r="K13" s="5"/>
      <c r="L13" s="5" t="s">
        <v>38</v>
      </c>
      <c r="M13" s="5">
        <v>2.1</v>
      </c>
      <c r="N13" s="5">
        <f>M13+N14</f>
        <v>4.8000000000000007</v>
      </c>
      <c r="O13" s="5">
        <f>N13+O15</f>
        <v>9.3000000000000007</v>
      </c>
      <c r="P13" s="5">
        <f>O13+P16</f>
        <v>10.8</v>
      </c>
      <c r="Q13" s="5">
        <f>P13+Q17</f>
        <v>12.3</v>
      </c>
      <c r="R13" s="5">
        <f>Q13+R18</f>
        <v>13.3</v>
      </c>
      <c r="S13" s="5">
        <f>R13+S19</f>
        <v>16.400000000000002</v>
      </c>
      <c r="T13" s="5">
        <f>S13+T20</f>
        <v>17.000000000000004</v>
      </c>
      <c r="U13" s="5">
        <f>T13+U21</f>
        <v>18.900000000000002</v>
      </c>
      <c r="V13" s="5">
        <f>U13+V22</f>
        <v>21.900000000000002</v>
      </c>
      <c r="W13" s="5">
        <f>V13+W23</f>
        <v>23.3</v>
      </c>
      <c r="X13" s="5">
        <f>W13+X24</f>
        <v>24.6</v>
      </c>
      <c r="Y13" s="5">
        <f>X13+Y25</f>
        <v>26</v>
      </c>
      <c r="Z13" s="5">
        <f>Y13+Z26</f>
        <v>27.5</v>
      </c>
      <c r="AA13" s="5">
        <f>Z13+AA27</f>
        <v>35.700000000000003</v>
      </c>
    </row>
    <row r="14" spans="1:27" s="3" customFormat="1" ht="27" customHeight="1" x14ac:dyDescent="0.3">
      <c r="A14" s="6">
        <f>ROUND(기준!$B$1*'대병-평학-합천(직)'!M2, -2)</f>
        <v>3800</v>
      </c>
      <c r="B14" s="6">
        <f>ROUND(기준!$B$1*'대병-평학-합천(직)'!M3, -2)</f>
        <v>3300</v>
      </c>
      <c r="C14" s="6">
        <f>ROUND(기준!$B$1*'대병-평학-합천(직)'!M4, -2)</f>
        <v>3200</v>
      </c>
      <c r="D14" s="6">
        <f>ROUND(기준!$B$1*'대병-평학-합천(직)'!M5, -2)</f>
        <v>2900</v>
      </c>
      <c r="E14" s="6">
        <f>ROUND(기준!$B$1*'대병-평학-합천(직)'!M6, -2)</f>
        <v>2600</v>
      </c>
      <c r="F14" s="6">
        <f>ROUND(기준!$B$1*'대병-평학-합천(직)'!M7, -2)</f>
        <v>2000</v>
      </c>
      <c r="G14" s="6">
        <f>ROUND(기준!$B$1*'대병-평학-합천(직)'!M8, -2)</f>
        <v>1800</v>
      </c>
      <c r="H14" s="6">
        <v>1450</v>
      </c>
      <c r="I14" s="6">
        <v>1450</v>
      </c>
      <c r="J14" s="6"/>
      <c r="K14" s="5"/>
      <c r="L14" s="5"/>
      <c r="M14" s="5" t="s">
        <v>39</v>
      </c>
      <c r="N14" s="5">
        <v>2.7</v>
      </c>
      <c r="O14" s="5">
        <f>N14+O15</f>
        <v>7.2</v>
      </c>
      <c r="P14" s="5">
        <f>O14+P16</f>
        <v>8.6999999999999993</v>
      </c>
      <c r="Q14" s="5">
        <f>P14+Q17</f>
        <v>10.199999999999999</v>
      </c>
      <c r="R14" s="5">
        <f>Q14+R18</f>
        <v>11.2</v>
      </c>
      <c r="S14" s="5">
        <f>R14+S19</f>
        <v>14.299999999999999</v>
      </c>
      <c r="T14" s="5">
        <f>S14+T20</f>
        <v>14.899999999999999</v>
      </c>
      <c r="U14" s="5">
        <f>T14+U21</f>
        <v>16.799999999999997</v>
      </c>
      <c r="V14" s="5">
        <f>U14+V22</f>
        <v>19.799999999999997</v>
      </c>
      <c r="W14" s="5">
        <f>V14+W23</f>
        <v>21.199999999999996</v>
      </c>
      <c r="X14" s="5">
        <f>W14+X24</f>
        <v>22.499999999999996</v>
      </c>
      <c r="Y14" s="5">
        <f>X14+Y25</f>
        <v>23.899999999999995</v>
      </c>
      <c r="Z14" s="5">
        <f>Y14+Z26</f>
        <v>25.399999999999995</v>
      </c>
      <c r="AA14" s="5">
        <f>Z14+AA27</f>
        <v>33.599999999999994</v>
      </c>
    </row>
    <row r="15" spans="1:27" s="3" customFormat="1" ht="27" customHeight="1" x14ac:dyDescent="0.3">
      <c r="A15" s="6">
        <f>ROUND(기준!$B$1*'대병-평학-합천(직)'!N2, -2)</f>
        <v>4200</v>
      </c>
      <c r="B15" s="6">
        <f>ROUND(기준!$B$1*'대병-평학-합천(직)'!N3, -2)</f>
        <v>3700</v>
      </c>
      <c r="C15" s="6">
        <f>ROUND(기준!$B$1*'대병-평학-합천(직)'!N4, -2)</f>
        <v>3600</v>
      </c>
      <c r="D15" s="6">
        <f>ROUND(기준!$B$1*'대병-평학-합천(직)'!N5, -2)</f>
        <v>3300</v>
      </c>
      <c r="E15" s="6">
        <f>ROUND(기준!$B$1*'대병-평학-합천(직)'!N6, -2)</f>
        <v>3000</v>
      </c>
      <c r="F15" s="6">
        <f>ROUND(기준!$B$1*'대병-평학-합천(직)'!N7, -2)</f>
        <v>2400</v>
      </c>
      <c r="G15" s="6">
        <f>ROUND(기준!$B$1*'대병-평학-합천(직)'!N8, -2)</f>
        <v>2200</v>
      </c>
      <c r="H15" s="6">
        <f>ROUND(기준!$B$1*'대병-평학-합천(직)'!N9, -2)</f>
        <v>2000</v>
      </c>
      <c r="I15" s="6">
        <f>ROUND(기준!$B$1*'대병-평학-합천(직)'!N10, -2)</f>
        <v>1700</v>
      </c>
      <c r="J15" s="6">
        <v>1450</v>
      </c>
      <c r="K15" s="6">
        <v>1450</v>
      </c>
      <c r="L15" s="11"/>
      <c r="M15" s="5"/>
      <c r="N15" s="5" t="s">
        <v>40</v>
      </c>
      <c r="O15" s="5">
        <v>4.5</v>
      </c>
      <c r="P15" s="5">
        <f>O15+P16</f>
        <v>6</v>
      </c>
      <c r="Q15" s="5">
        <f>P15+Q17</f>
        <v>7.5</v>
      </c>
      <c r="R15" s="5">
        <f>Q15+R18</f>
        <v>8.5</v>
      </c>
      <c r="S15" s="5">
        <f>R15+S19</f>
        <v>11.6</v>
      </c>
      <c r="T15" s="5">
        <f>S15+T20</f>
        <v>12.2</v>
      </c>
      <c r="U15" s="5">
        <f>T15+U21</f>
        <v>14.1</v>
      </c>
      <c r="V15" s="5">
        <f>U15+V22</f>
        <v>17.100000000000001</v>
      </c>
      <c r="W15" s="5">
        <f>V15+W23</f>
        <v>18.5</v>
      </c>
      <c r="X15" s="5">
        <f>W15+X24</f>
        <v>19.8</v>
      </c>
      <c r="Y15" s="5">
        <f>X15+Y25</f>
        <v>21.2</v>
      </c>
      <c r="Z15" s="5">
        <f>Y15+Z26</f>
        <v>22.7</v>
      </c>
      <c r="AA15" s="5">
        <f>Z15+AA27</f>
        <v>30.9</v>
      </c>
    </row>
    <row r="16" spans="1:27" s="3" customFormat="1" ht="27" customHeight="1" x14ac:dyDescent="0.3">
      <c r="A16" s="6">
        <f>ROUND(기준!$B$1*'대병-평학-합천(직)'!O2, -2)</f>
        <v>4900</v>
      </c>
      <c r="B16" s="6">
        <f>ROUND(기준!$B$1*'대병-평학-합천(직)'!O3, -2)</f>
        <v>4300</v>
      </c>
      <c r="C16" s="6">
        <f>ROUND(기준!$B$1*'대병-평학-합천(직)'!O4, -2)</f>
        <v>4200</v>
      </c>
      <c r="D16" s="6">
        <f>ROUND(기준!$B$1*'대병-평학-합천(직)'!O5, -2)</f>
        <v>3900</v>
      </c>
      <c r="E16" s="6">
        <f>ROUND(기준!$B$1*'대병-평학-합천(직)'!O6, -2)</f>
        <v>3600</v>
      </c>
      <c r="F16" s="6">
        <f>ROUND(기준!$B$1*'대병-평학-합천(직)'!O7, -2)</f>
        <v>3000</v>
      </c>
      <c r="G16" s="6">
        <f>ROUND(기준!$B$1*'대병-평학-합천(직)'!O8, -2)</f>
        <v>2800</v>
      </c>
      <c r="H16" s="6">
        <f>ROUND(기준!$B$1*'대병-평학-합천(직)'!O9, -2)</f>
        <v>2600</v>
      </c>
      <c r="I16" s="6">
        <f>ROUND(기준!$B$1*'대병-평학-합천(직)'!O10, -2)</f>
        <v>2400</v>
      </c>
      <c r="J16" s="6">
        <f>ROUND(기준!$B$1*'대병-평학-합천(직)'!O11, -2)</f>
        <v>2000</v>
      </c>
      <c r="K16" s="6">
        <f>ROUND(기준!$B$1*O12, -2)</f>
        <v>1800</v>
      </c>
      <c r="L16" s="6"/>
      <c r="M16" s="5"/>
      <c r="N16" s="5"/>
      <c r="O16" s="5" t="s">
        <v>41</v>
      </c>
      <c r="P16" s="5">
        <v>1.5</v>
      </c>
      <c r="Q16" s="5">
        <f>P16+Q17</f>
        <v>3</v>
      </c>
      <c r="R16" s="5">
        <f>Q16+R18</f>
        <v>4</v>
      </c>
      <c r="S16" s="5">
        <f>R16+S19</f>
        <v>7.1</v>
      </c>
      <c r="T16" s="5">
        <f>S16+T20</f>
        <v>7.6999999999999993</v>
      </c>
      <c r="U16" s="5">
        <f>T16+U21</f>
        <v>9.6</v>
      </c>
      <c r="V16" s="5">
        <f>U16+V22</f>
        <v>12.6</v>
      </c>
      <c r="W16" s="5">
        <f>V16+W23</f>
        <v>14</v>
      </c>
      <c r="X16" s="5">
        <f>W16+X24</f>
        <v>15.3</v>
      </c>
      <c r="Y16" s="5">
        <f>X16+Y25</f>
        <v>16.7</v>
      </c>
      <c r="Z16" s="5">
        <f>Y16+Z26</f>
        <v>18.2</v>
      </c>
      <c r="AA16" s="5">
        <f>Z16+AA27</f>
        <v>26.4</v>
      </c>
    </row>
    <row r="17" spans="1:34" s="3" customFormat="1" ht="27" customHeight="1" x14ac:dyDescent="0.3">
      <c r="A17" s="6">
        <f>ROUND(기준!$B$1*'대병-평학-합천(직)'!P2, -2)</f>
        <v>5100</v>
      </c>
      <c r="B17" s="6">
        <f>ROUND(기준!$B$1*'대병-평학-합천(직)'!P3, -2)</f>
        <v>4500</v>
      </c>
      <c r="C17" s="6">
        <f>ROUND(기준!$B$1*'대병-평학-합천(직)'!P4, -2)</f>
        <v>4400</v>
      </c>
      <c r="D17" s="6">
        <f>ROUND(기준!$B$1*'대병-평학-합천(직)'!P5, -2)</f>
        <v>4200</v>
      </c>
      <c r="E17" s="6">
        <f>ROUND(기준!$B$1*'대병-평학-합천(직)'!P6, -2)</f>
        <v>3800</v>
      </c>
      <c r="F17" s="6">
        <f>ROUND(기준!$B$1*'대병-평학-합천(직)'!P7, -2)</f>
        <v>3300</v>
      </c>
      <c r="G17" s="6">
        <f>ROUND(기준!$B$1*'대병-평학-합천(직)'!P8, -2)</f>
        <v>3100</v>
      </c>
      <c r="H17" s="6">
        <f>ROUND(기준!$B$1*'대병-평학-합천(직)'!P9, -2)</f>
        <v>2800</v>
      </c>
      <c r="I17" s="6">
        <f>ROUND(기준!$B$1*'대병-평학-합천(직)'!P10, -2)</f>
        <v>2600</v>
      </c>
      <c r="J17" s="6">
        <f>ROUND(기준!$B$1*'대병-평학-합천(직)'!P11, -2)</f>
        <v>2200</v>
      </c>
      <c r="K17" s="6">
        <f>ROUND(기준!$B$1*'대병-평학-합천(직)'!P12, -2)</f>
        <v>2000</v>
      </c>
      <c r="L17" s="6">
        <v>1450</v>
      </c>
      <c r="M17" s="6"/>
      <c r="N17" s="5"/>
      <c r="O17" s="5"/>
      <c r="P17" s="5" t="s">
        <v>43</v>
      </c>
      <c r="Q17" s="5">
        <v>1.5</v>
      </c>
      <c r="R17" s="5">
        <f>Q17+R18</f>
        <v>2.5</v>
      </c>
      <c r="S17" s="5">
        <f>R17+S19</f>
        <v>5.6</v>
      </c>
      <c r="T17" s="5">
        <f>S17+T20</f>
        <v>6.1999999999999993</v>
      </c>
      <c r="U17" s="5">
        <f>T17+U21</f>
        <v>8.1</v>
      </c>
      <c r="V17" s="5">
        <f>U17+V22</f>
        <v>11.1</v>
      </c>
      <c r="W17" s="5">
        <f>V17+W23</f>
        <v>12.5</v>
      </c>
      <c r="X17" s="5">
        <f>W17+X24</f>
        <v>13.8</v>
      </c>
      <c r="Y17" s="5">
        <f>X17+Y25</f>
        <v>15.200000000000001</v>
      </c>
      <c r="Z17" s="5">
        <f>Y17+Z26</f>
        <v>16.700000000000003</v>
      </c>
      <c r="AA17" s="5">
        <f>Z17+AA27</f>
        <v>24.900000000000002</v>
      </c>
    </row>
    <row r="18" spans="1:34" s="3" customFormat="1" ht="27" customHeight="1" x14ac:dyDescent="0.3">
      <c r="A18" s="6">
        <f>ROUND(기준!$B$1*'대병-평학-합천(직)'!Q2, -2)</f>
        <v>5300</v>
      </c>
      <c r="B18" s="6">
        <f>ROUND(기준!$B$1*'대병-평학-합천(직)'!Q3, -2)</f>
        <v>4800</v>
      </c>
      <c r="C18" s="6">
        <f>ROUND(기준!$B$1*'대병-평학-합천(직)'!Q4, -2)</f>
        <v>4700</v>
      </c>
      <c r="D18" s="6">
        <f>ROUND(기준!$B$1*'대병-평학-합천(직)'!Q5, -2)</f>
        <v>4400</v>
      </c>
      <c r="E18" s="6">
        <f>ROUND(기준!$B$1*'대병-평학-합천(직)'!Q6, -2)</f>
        <v>4100</v>
      </c>
      <c r="F18" s="6">
        <f>ROUND(기준!$B$1*'대병-평학-합천(직)'!Q7, -2)</f>
        <v>3500</v>
      </c>
      <c r="G18" s="6">
        <f>ROUND(기준!$B$1*'대병-평학-합천(직)'!Q8, -2)</f>
        <v>3300</v>
      </c>
      <c r="H18" s="6">
        <f>ROUND(기준!$B$1*'대병-평학-합천(직)'!Q9, -2)</f>
        <v>3100</v>
      </c>
      <c r="I18" s="6">
        <f>ROUND(기준!$B$1*'대병-평학-합천(직)'!Q10, -2)</f>
        <v>2800</v>
      </c>
      <c r="J18" s="6">
        <f>ROUND(기준!$B$1*'대병-평학-합천(직)'!Q11, -2)</f>
        <v>2400</v>
      </c>
      <c r="K18" s="6">
        <f>ROUND(기준!$B$1*'대병-평학-합천(직)'!Q12, -2)</f>
        <v>2300</v>
      </c>
      <c r="L18" s="6">
        <f>ROUND(기준!$B$1*'대병-평학-합천(직)'!Q13, -2)</f>
        <v>1800</v>
      </c>
      <c r="M18" s="6">
        <v>1450</v>
      </c>
      <c r="N18" s="6"/>
      <c r="O18" s="5"/>
      <c r="P18" s="5"/>
      <c r="Q18" s="5" t="s">
        <v>42</v>
      </c>
      <c r="R18" s="8">
        <v>1</v>
      </c>
      <c r="S18" s="5">
        <f>R18+S19</f>
        <v>4.0999999999999996</v>
      </c>
      <c r="T18" s="5">
        <f>S18+T20</f>
        <v>4.6999999999999993</v>
      </c>
      <c r="U18" s="5">
        <f>T18+U21</f>
        <v>6.6</v>
      </c>
      <c r="V18" s="5">
        <f>U18+V22</f>
        <v>9.6</v>
      </c>
      <c r="W18" s="5">
        <f>V18+W23</f>
        <v>11</v>
      </c>
      <c r="X18" s="5">
        <f>W18+X24</f>
        <v>12.3</v>
      </c>
      <c r="Y18" s="5">
        <f>X18+Y25</f>
        <v>13.700000000000001</v>
      </c>
      <c r="Z18" s="5">
        <f>Y18+Z26</f>
        <v>15.200000000000001</v>
      </c>
      <c r="AA18" s="5">
        <f>Z18+AA27</f>
        <v>23.4</v>
      </c>
    </row>
    <row r="19" spans="1:34" s="3" customFormat="1" ht="27" customHeight="1" x14ac:dyDescent="0.3">
      <c r="A19" s="6">
        <f>ROUND(기준!$B$1*'대병-평학-합천(직)'!R2, -2)</f>
        <v>5400</v>
      </c>
      <c r="B19" s="6">
        <f>ROUND(기준!$B$1*'대병-평학-합천(직)'!R3, -2)</f>
        <v>4900</v>
      </c>
      <c r="C19" s="6">
        <f>ROUND(기준!$B$1*'대병-평학-합천(직)'!R4, -2)</f>
        <v>4800</v>
      </c>
      <c r="D19" s="6">
        <f>ROUND(기준!$B$1*'대병-평학-합천(직)'!R5, -2)</f>
        <v>4500</v>
      </c>
      <c r="E19" s="6">
        <f>ROUND(기준!$B$1*'대병-평학-합천(직)'!R6, -2)</f>
        <v>4200</v>
      </c>
      <c r="F19" s="6">
        <f>ROUND(기준!$B$1*'대병-평학-합천(직)'!R7, -2)</f>
        <v>3600</v>
      </c>
      <c r="G19" s="6">
        <f>ROUND(기준!$B$1*'대병-평학-합천(직)'!R8, -2)</f>
        <v>3400</v>
      </c>
      <c r="H19" s="6">
        <f>ROUND(기준!$B$1*'대병-평학-합천(직)'!R9, -2)</f>
        <v>3200</v>
      </c>
      <c r="I19" s="6">
        <f>ROUND(기준!$B$1*'대병-평학-합천(직)'!R10, -2)</f>
        <v>2900</v>
      </c>
      <c r="J19" s="6">
        <f>ROUND(기준!$B$1*'대병-평학-합천(직)'!R11, -2)</f>
        <v>2500</v>
      </c>
      <c r="K19" s="6">
        <f>ROUND(기준!$B$1*'대병-평학-합천(직)'!R12, -2)</f>
        <v>2400</v>
      </c>
      <c r="L19" s="6">
        <f>ROUND(기준!$B$1*'대병-평학-합천(직)'!R13, -2)</f>
        <v>1900</v>
      </c>
      <c r="M19" s="6">
        <f>ROUND(기준!$B$1*'대병-평학-합천(직)'!R14, -2)</f>
        <v>1600</v>
      </c>
      <c r="N19" s="6">
        <v>1450</v>
      </c>
      <c r="O19" s="6"/>
      <c r="P19" s="10"/>
      <c r="Q19" s="8"/>
      <c r="R19" s="8" t="s">
        <v>44</v>
      </c>
      <c r="S19" s="8">
        <v>3.1</v>
      </c>
      <c r="T19" s="5">
        <f>S19+T20</f>
        <v>3.7</v>
      </c>
      <c r="U19" s="5">
        <f>T19+U21</f>
        <v>5.6</v>
      </c>
      <c r="V19" s="5">
        <f>U19+V22</f>
        <v>8.6</v>
      </c>
      <c r="W19" s="5">
        <f>V19+W23</f>
        <v>10</v>
      </c>
      <c r="X19" s="5">
        <f>W19+X24</f>
        <v>11.3</v>
      </c>
      <c r="Y19" s="5">
        <f>X19+Y25</f>
        <v>12.700000000000001</v>
      </c>
      <c r="Z19" s="5">
        <f>Y19+Z26</f>
        <v>14.200000000000001</v>
      </c>
      <c r="AA19" s="5">
        <f>Z19+AA27</f>
        <v>22.4</v>
      </c>
    </row>
    <row r="20" spans="1:34" ht="27" customHeight="1" x14ac:dyDescent="0.3">
      <c r="A20" s="6">
        <f>ROUND(기준!$B$1*'대병-평학-합천(직)'!S2, -2)</f>
        <v>5900</v>
      </c>
      <c r="B20" s="6">
        <f>ROUND(기준!$B$1*'대병-평학-합천(직)'!S3, -2)</f>
        <v>5300</v>
      </c>
      <c r="C20" s="6">
        <f>ROUND(기준!$B$1*'대병-평학-합천(직)'!S4, -2)</f>
        <v>5200</v>
      </c>
      <c r="D20" s="6">
        <f>ROUND(기준!$B$1*'대병-평학-합천(직)'!S5, -2)</f>
        <v>5000</v>
      </c>
      <c r="E20" s="6">
        <f>ROUND(기준!$B$1*'대병-평학-합천(직)'!S6, -2)</f>
        <v>4700</v>
      </c>
      <c r="F20" s="6">
        <f>ROUND(기준!$B$1*'대병-평학-합천(직)'!S7, -2)</f>
        <v>4100</v>
      </c>
      <c r="G20" s="6">
        <f>ROUND(기준!$B$1*'대병-평학-합천(직)'!S8, -2)</f>
        <v>3900</v>
      </c>
      <c r="H20" s="6">
        <f>ROUND(기준!$B$1*'대병-평학-합천(직)'!S9, -2)</f>
        <v>3700</v>
      </c>
      <c r="I20" s="6">
        <f>ROUND(기준!$B$1*'대병-평학-합천(직)'!S10, -2)</f>
        <v>3400</v>
      </c>
      <c r="J20" s="6">
        <f>ROUND(기준!$B$1*'대병-평학-합천(직)'!S11, -2)</f>
        <v>3000</v>
      </c>
      <c r="K20" s="6">
        <f>ROUND(기준!$B$1*'대병-평학-합천(직)'!S12, -2)</f>
        <v>2800</v>
      </c>
      <c r="L20" s="6">
        <f>ROUND(기준!$B$1*'대병-평학-합천(직)'!S13, -2)</f>
        <v>2400</v>
      </c>
      <c r="M20" s="6">
        <f>ROUND(기준!$B$1*'대병-평학-합천(직)'!S14, -2)</f>
        <v>2100</v>
      </c>
      <c r="N20" s="6">
        <f>ROUND(기준!$B$1*'대병-평학-합천(직)'!S15, -2)</f>
        <v>1700</v>
      </c>
      <c r="O20" s="6"/>
      <c r="P20" s="6"/>
      <c r="Q20" s="9"/>
      <c r="R20" s="8"/>
      <c r="S20" s="8" t="s">
        <v>45</v>
      </c>
      <c r="T20" s="8">
        <v>0.6</v>
      </c>
      <c r="U20" s="5">
        <f>T20+U21</f>
        <v>2.5</v>
      </c>
      <c r="V20" s="5">
        <f>U20+V22</f>
        <v>5.5</v>
      </c>
      <c r="W20" s="5">
        <f>V20+W23</f>
        <v>6.9</v>
      </c>
      <c r="X20" s="5">
        <f>W20+X24</f>
        <v>8.2000000000000011</v>
      </c>
      <c r="Y20" s="5">
        <f>X20+Y25</f>
        <v>9.6000000000000014</v>
      </c>
      <c r="Z20" s="5">
        <f>Y20+Z26</f>
        <v>11.100000000000001</v>
      </c>
      <c r="AA20" s="5">
        <f>Z20+AA27</f>
        <v>19.3</v>
      </c>
      <c r="AB20" s="3"/>
      <c r="AC20" s="3"/>
      <c r="AD20" s="3"/>
      <c r="AE20" s="3"/>
      <c r="AF20" s="3"/>
      <c r="AG20" s="3"/>
      <c r="AH20" s="3"/>
    </row>
    <row r="21" spans="1:34" ht="27" customHeight="1" x14ac:dyDescent="0.3">
      <c r="A21" s="6">
        <f>ROUND(기준!$B$1*T2, -2)</f>
        <v>6000</v>
      </c>
      <c r="B21" s="6">
        <f>ROUND(기준!$B$1*'대병-평학-합천(직)'!T3, -2)</f>
        <v>5400</v>
      </c>
      <c r="C21" s="6">
        <f>ROUND(기준!$B$1*'대병-평학-합천(직)'!T4, -2)</f>
        <v>5300</v>
      </c>
      <c r="D21" s="6">
        <f>ROUND(기준!$B$1*'대병-평학-합천(직)'!T5, -2)</f>
        <v>5100</v>
      </c>
      <c r="E21" s="6">
        <f>ROUND(기준!$B$1*'대병-평학-합천(직)'!T6, -2)</f>
        <v>4700</v>
      </c>
      <c r="F21" s="6">
        <f>ROUND(기준!$B$1*'대병-평학-합천(직)'!T7, -2)</f>
        <v>4200</v>
      </c>
      <c r="G21" s="6">
        <f>ROUND(기준!$B$1*'대병-평학-합천(직)'!T8, -2)</f>
        <v>4000</v>
      </c>
      <c r="H21" s="6">
        <f>ROUND(기준!$B$1*'대병-평학-합천(직)'!T9, -2)</f>
        <v>3700</v>
      </c>
      <c r="I21" s="6">
        <f>ROUND(기준!$B$1*'대병-평학-합천(직)'!T10, -2)</f>
        <v>3500</v>
      </c>
      <c r="J21" s="6">
        <f>ROUND(기준!$B$1*'대병-평학-합천(직)'!T11, -2)</f>
        <v>3100</v>
      </c>
      <c r="K21" s="6">
        <f>ROUND(기준!$B$1*'대병-평학-합천(직)'!T12, -2)</f>
        <v>2900</v>
      </c>
      <c r="L21" s="6">
        <f>ROUND(기준!$B$1*'대병-평학-합천(직)'!T13, -2)</f>
        <v>2500</v>
      </c>
      <c r="M21" s="6">
        <f>ROUND(기준!$B$1*'대병-평학-합천(직)'!T14, -2)</f>
        <v>2200</v>
      </c>
      <c r="N21" s="6">
        <f>ROUND(기준!$B$1*'대병-평학-합천(직)'!T15, -2)</f>
        <v>1800</v>
      </c>
      <c r="O21" s="6"/>
      <c r="P21" s="6"/>
      <c r="Q21" s="6"/>
      <c r="R21" s="9"/>
      <c r="S21" s="9"/>
      <c r="T21" s="8" t="s">
        <v>46</v>
      </c>
      <c r="U21" s="8">
        <v>1.9</v>
      </c>
      <c r="V21" s="5">
        <f>U21+V22</f>
        <v>4.9000000000000004</v>
      </c>
      <c r="W21" s="5">
        <f>V21+W23</f>
        <v>6.3000000000000007</v>
      </c>
      <c r="X21" s="5">
        <f>W21+X24</f>
        <v>7.6000000000000005</v>
      </c>
      <c r="Y21" s="5">
        <f>X21+Y25</f>
        <v>9</v>
      </c>
      <c r="Z21" s="5">
        <f>Y21+Z26</f>
        <v>10.5</v>
      </c>
      <c r="AA21" s="5">
        <f>Z21+AA27</f>
        <v>18.7</v>
      </c>
      <c r="AB21" s="3"/>
      <c r="AC21" s="3"/>
      <c r="AD21" s="3"/>
      <c r="AE21" s="3"/>
      <c r="AF21" s="3"/>
      <c r="AG21" s="3"/>
      <c r="AH21" s="3"/>
    </row>
    <row r="22" spans="1:34" ht="27" customHeight="1" x14ac:dyDescent="0.3">
      <c r="A22" s="6">
        <f>ROUND(기준!$B$1*U2, -2)</f>
        <v>6300</v>
      </c>
      <c r="B22" s="6">
        <f>ROUND(기준!$B$1*'대병-평학-합천(직)'!U3, -2)</f>
        <v>5700</v>
      </c>
      <c r="C22" s="6">
        <f>ROUND(기준!$B$1*'대병-평학-합천(직)'!U4, -2)</f>
        <v>5600</v>
      </c>
      <c r="D22" s="6">
        <f>ROUND(기준!$B$1*'대병-평학-합천(직)'!U5, -2)</f>
        <v>5300</v>
      </c>
      <c r="E22" s="6">
        <f>ROUND(기준!$B$1*'대병-평학-합천(직)'!U6, -2)</f>
        <v>5000</v>
      </c>
      <c r="F22" s="6">
        <f>ROUND(기준!$B$1*'대병-평학-합천(직)'!U7, -2)</f>
        <v>4400</v>
      </c>
      <c r="G22" s="6">
        <f>ROUND(기준!$B$1*'대병-평학-합천(직)'!U8, -2)</f>
        <v>4200</v>
      </c>
      <c r="H22" s="6">
        <f>ROUND(기준!$B$1*'대병-평학-합천(직)'!U9, -2)</f>
        <v>4000</v>
      </c>
      <c r="I22" s="6">
        <f>ROUND(기준!$B$1*'대병-평학-합천(직)'!U10, -2)</f>
        <v>3700</v>
      </c>
      <c r="J22" s="6">
        <f>ROUND(기준!$B$1*'대병-평학-합천(직)'!U11, -2)</f>
        <v>3400</v>
      </c>
      <c r="K22" s="6">
        <f>ROUND(기준!$B$1*'대병-평학-합천(직)'!U12, -2)</f>
        <v>3200</v>
      </c>
      <c r="L22" s="6">
        <f>ROUND(기준!$B$1*'대병-평학-합천(직)'!U13, -2)</f>
        <v>2700</v>
      </c>
      <c r="M22" s="6">
        <f>ROUND(기준!$B$1*'대병-평학-합천(직)'!U14, -2)</f>
        <v>2400</v>
      </c>
      <c r="N22" s="6">
        <f>ROUND(기준!$B$1*'대병-평학-합천(직)'!U15, -2)</f>
        <v>2000</v>
      </c>
      <c r="O22" s="6">
        <v>1450</v>
      </c>
      <c r="P22" s="6">
        <v>1450</v>
      </c>
      <c r="Q22" s="6"/>
      <c r="R22" s="6"/>
      <c r="S22" s="9"/>
      <c r="T22" s="8" t="s">
        <v>54</v>
      </c>
      <c r="U22" s="8" t="s">
        <v>47</v>
      </c>
      <c r="V22" s="8">
        <v>3</v>
      </c>
      <c r="W22" s="5">
        <f>V22+W23</f>
        <v>4.4000000000000004</v>
      </c>
      <c r="X22" s="5">
        <f>W22+X24</f>
        <v>5.7</v>
      </c>
      <c r="Y22" s="5">
        <f>X22+Y25</f>
        <v>7.1</v>
      </c>
      <c r="Z22" s="5">
        <f>Y22+Z26</f>
        <v>8.6</v>
      </c>
      <c r="AA22" s="5">
        <f>Z22+AA27</f>
        <v>16.799999999999997</v>
      </c>
      <c r="AB22" s="3"/>
      <c r="AC22" s="3"/>
      <c r="AD22" s="3"/>
      <c r="AE22" s="3"/>
      <c r="AF22" s="3"/>
      <c r="AG22" s="3"/>
      <c r="AH22" s="3"/>
    </row>
    <row r="23" spans="1:34" ht="27" customHeight="1" x14ac:dyDescent="0.3">
      <c r="A23" s="6">
        <f>ROUND(기준!$B$1*V2, -2)</f>
        <v>6700</v>
      </c>
      <c r="B23" s="6">
        <f>ROUND(기준!$B$1*'대병-평학-합천(직)'!V3, -2)</f>
        <v>6100</v>
      </c>
      <c r="C23" s="6">
        <f>ROUND(기준!$B$1*'대병-평학-합천(직)'!V4, -2)</f>
        <v>6000</v>
      </c>
      <c r="D23" s="6">
        <f>ROUND(기준!$B$1*'대병-평학-합천(직)'!V5, -2)</f>
        <v>5800</v>
      </c>
      <c r="E23" s="6">
        <f>ROUND(기준!$B$1*'대병-평학-합천(직)'!V6, -2)</f>
        <v>5400</v>
      </c>
      <c r="F23" s="6">
        <f>ROUND(기준!$B$1*'대병-평학-합천(직)'!V7, -2)</f>
        <v>4900</v>
      </c>
      <c r="G23" s="6">
        <f>ROUND(기준!$B$1*'대병-평학-합천(직)'!V8, -2)</f>
        <v>4700</v>
      </c>
      <c r="H23" s="6">
        <f>ROUND(기준!$B$1*'대병-평학-합천(직)'!V9, -2)</f>
        <v>4500</v>
      </c>
      <c r="I23" s="6">
        <f>ROUND(기준!$B$1*'대병-평학-합천(직)'!V10, -2)</f>
        <v>4200</v>
      </c>
      <c r="J23" s="6">
        <f>ROUND(기준!$B$1*'대병-평학-합천(직)'!V11, -2)</f>
        <v>3800</v>
      </c>
      <c r="K23" s="6">
        <f>ROUND(기준!$B$1*'대병-평학-합천(직)'!V12, -2)</f>
        <v>3600</v>
      </c>
      <c r="L23" s="6">
        <f>ROUND(기준!$B$1*'대병-평학-합천(직)'!V13, -2)</f>
        <v>3200</v>
      </c>
      <c r="M23" s="6">
        <f>ROUND(기준!$B$1*'대병-평학-합천(직)'!V14, -2)</f>
        <v>2900</v>
      </c>
      <c r="N23" s="6">
        <f>ROUND(기준!$B$1*'대병-평학-합천(직)'!V15, -2)</f>
        <v>2500</v>
      </c>
      <c r="O23" s="6">
        <f>ROUND(기준!$B$1*'대병-평학-합천(직)'!V16, -2)</f>
        <v>1800</v>
      </c>
      <c r="P23" s="6">
        <f>ROUND(기준!$B$1*'대병-평학-합천(직)'!V17, -2)</f>
        <v>1600</v>
      </c>
      <c r="Q23" s="6">
        <v>1450</v>
      </c>
      <c r="R23" s="6"/>
      <c r="S23" s="6"/>
      <c r="T23" s="8"/>
      <c r="U23" s="8"/>
      <c r="V23" s="8" t="s">
        <v>48</v>
      </c>
      <c r="W23" s="8">
        <v>1.4</v>
      </c>
      <c r="X23" s="5">
        <f>W23+X24</f>
        <v>2.7</v>
      </c>
      <c r="Y23" s="5">
        <f>X23+Y25</f>
        <v>4.0999999999999996</v>
      </c>
      <c r="Z23" s="5">
        <f>Y23+Z26</f>
        <v>5.6</v>
      </c>
      <c r="AA23" s="5">
        <f>Z23+AA27</f>
        <v>13.799999999999999</v>
      </c>
      <c r="AB23" s="3"/>
      <c r="AC23" s="3"/>
      <c r="AD23" s="3"/>
      <c r="AE23" s="3"/>
      <c r="AF23" s="3"/>
      <c r="AG23" s="3"/>
      <c r="AH23" s="3"/>
    </row>
    <row r="24" spans="1:34" ht="27" customHeight="1" x14ac:dyDescent="0.3">
      <c r="A24" s="6">
        <f>ROUND(기준!$B$1*W2, -2)</f>
        <v>6900</v>
      </c>
      <c r="B24" s="6">
        <f>ROUND(기준!$B$1*W3, -2)</f>
        <v>6400</v>
      </c>
      <c r="C24" s="6">
        <f>ROUND(기준!$B$1*'대병-평학-합천(직)'!W4, -2)</f>
        <v>6200</v>
      </c>
      <c r="D24" s="6">
        <f>ROUND(기준!$B$1*'대병-평학-합천(직)'!W5, -2)</f>
        <v>6000</v>
      </c>
      <c r="E24" s="6">
        <f>ROUND(기준!$B$1*'대병-평학-합천(직)'!W6, -2)</f>
        <v>5700</v>
      </c>
      <c r="F24" s="6">
        <f>ROUND(기준!$B$1*'대병-평학-합천(직)'!W7, -2)</f>
        <v>5100</v>
      </c>
      <c r="G24" s="6">
        <f>ROUND(기준!$B$1*'대병-평학-합천(직)'!W8, -2)</f>
        <v>4900</v>
      </c>
      <c r="H24" s="6">
        <f>ROUND(기준!$B$1*'대병-평학-합천(직)'!W9, -2)</f>
        <v>4700</v>
      </c>
      <c r="I24" s="6">
        <f>ROUND(기준!$B$1*'대병-평학-합천(직)'!W10, -2)</f>
        <v>4400</v>
      </c>
      <c r="J24" s="6">
        <f>ROUND(기준!$B$1*'대병-평학-합천(직)'!W11, -2)</f>
        <v>4000</v>
      </c>
      <c r="K24" s="6">
        <f>ROUND(기준!$B$1*'대병-평학-합천(직)'!W12, -2)</f>
        <v>3900</v>
      </c>
      <c r="L24" s="6">
        <f>ROUND(기준!$B$1*'대병-평학-합천(직)'!W13, -2)</f>
        <v>3400</v>
      </c>
      <c r="M24" s="6">
        <f>ROUND(기준!$B$1*'대병-평학-합천(직)'!W14, -2)</f>
        <v>3100</v>
      </c>
      <c r="N24" s="6">
        <f>ROUND(기준!$B$1*'대병-평학-합천(직)'!W15, -2)</f>
        <v>2700</v>
      </c>
      <c r="O24" s="6">
        <f>ROUND(기준!$B$1*'대병-평학-합천(직)'!W16, -2)</f>
        <v>2000</v>
      </c>
      <c r="P24" s="6">
        <f>ROUND(기준!$B$1*'대병-평학-합천(직)'!W17, -2)</f>
        <v>1800</v>
      </c>
      <c r="Q24" s="6">
        <f>ROUND(기준!$B$1*'대병-평학-합천(직)'!W18, -2)</f>
        <v>1600</v>
      </c>
      <c r="R24" s="6">
        <v>1450</v>
      </c>
      <c r="S24" s="6"/>
      <c r="T24" s="6"/>
      <c r="U24" s="8"/>
      <c r="V24" s="8"/>
      <c r="W24" s="8" t="s">
        <v>49</v>
      </c>
      <c r="X24" s="8">
        <v>1.3</v>
      </c>
      <c r="Y24" s="5">
        <f>X24+Y25</f>
        <v>2.7</v>
      </c>
      <c r="Z24" s="5">
        <f>Y24+Z26</f>
        <v>4.2</v>
      </c>
      <c r="AA24" s="5">
        <f>Z24+AA27</f>
        <v>12.399999999999999</v>
      </c>
      <c r="AB24" s="3"/>
      <c r="AC24" s="3"/>
      <c r="AD24" s="3"/>
      <c r="AE24" s="3"/>
      <c r="AF24" s="3"/>
      <c r="AG24" s="3"/>
      <c r="AH24" s="3"/>
    </row>
    <row r="25" spans="1:34" ht="27" customHeight="1" x14ac:dyDescent="0.3">
      <c r="A25" s="6">
        <f>ROUND(기준!$B$1*X2, -2)</f>
        <v>7100</v>
      </c>
      <c r="B25" s="6">
        <f>ROUND(기준!$B$1*X3, -2)</f>
        <v>6500</v>
      </c>
      <c r="C25" s="6">
        <f>ROUND(기준!$B$1*X4, -2)</f>
        <v>6400</v>
      </c>
      <c r="D25" s="6">
        <f>ROUND(기준!$B$1*'대병-평학-합천(직)'!X5, -2)</f>
        <v>6200</v>
      </c>
      <c r="E25" s="6">
        <f>ROUND(기준!$B$1*'대병-평학-합천(직)'!X6, -2)</f>
        <v>5800</v>
      </c>
      <c r="F25" s="6">
        <f>ROUND(기준!$B$1*'대병-평학-합천(직)'!X7, -2)</f>
        <v>5300</v>
      </c>
      <c r="G25" s="6">
        <f>ROUND(기준!$B$1*'대병-평학-합천(직)'!X8, -2)</f>
        <v>5100</v>
      </c>
      <c r="H25" s="6">
        <f>ROUND(기준!$B$1*'대병-평학-합천(직)'!X9, -2)</f>
        <v>4900</v>
      </c>
      <c r="I25" s="6">
        <f>ROUND(기준!$B$1*'대병-평학-합천(직)'!X10, -2)</f>
        <v>4600</v>
      </c>
      <c r="J25" s="6">
        <f>ROUND(기준!$B$1*'대병-평학-합천(직)'!X11, -2)</f>
        <v>4200</v>
      </c>
      <c r="K25" s="6">
        <f>ROUND(기준!$B$1*'대병-평학-합천(직)'!X12, -2)</f>
        <v>4000</v>
      </c>
      <c r="L25" s="6">
        <f>ROUND(기준!$B$1*'대병-평학-합천(직)'!X13, -2)</f>
        <v>3600</v>
      </c>
      <c r="M25" s="6">
        <f>ROUND(기준!$B$1*'대병-평학-합천(직)'!X14, -2)</f>
        <v>3300</v>
      </c>
      <c r="N25" s="6">
        <f>ROUND(기준!$B$1*'대병-평학-합천(직)'!X15, -2)</f>
        <v>2900</v>
      </c>
      <c r="O25" s="6">
        <f>ROUND(기준!$B$1*'대병-평학-합천(직)'!X16, -2)</f>
        <v>2200</v>
      </c>
      <c r="P25" s="6">
        <f>ROUND(기준!$B$1*'대병-평학-합천(직)'!X17, -2)</f>
        <v>2000</v>
      </c>
      <c r="Q25" s="6">
        <f>ROUND(기준!$B$1*'대병-평학-합천(직)'!X18, -2)</f>
        <v>1800</v>
      </c>
      <c r="R25" s="6">
        <f>ROUND(기준!$B$1*'대병-평학-합천(직)'!X19, -2)</f>
        <v>1600</v>
      </c>
      <c r="S25" s="6"/>
      <c r="T25" s="6"/>
      <c r="U25" s="6"/>
      <c r="V25" s="8"/>
      <c r="W25" s="12" t="s">
        <v>74</v>
      </c>
      <c r="X25" s="12" t="s">
        <v>75</v>
      </c>
      <c r="Y25" s="8">
        <v>1.4</v>
      </c>
      <c r="Z25" s="5">
        <f>Y25+Z26</f>
        <v>2.9</v>
      </c>
      <c r="AA25" s="5">
        <f>Z25+AA27</f>
        <v>11.1</v>
      </c>
      <c r="AB25" s="3"/>
      <c r="AC25" s="3"/>
      <c r="AD25" s="3"/>
      <c r="AE25" s="3"/>
      <c r="AF25" s="3"/>
      <c r="AG25" s="3"/>
      <c r="AH25" s="3"/>
    </row>
    <row r="26" spans="1:34" ht="27" customHeight="1" x14ac:dyDescent="0.3">
      <c r="A26" s="6">
        <f>ROUND(기준!$B$1*Y2, -2)</f>
        <v>7300</v>
      </c>
      <c r="B26" s="6">
        <f>ROUND(기준!$B$1*Y3, -2)</f>
        <v>6700</v>
      </c>
      <c r="C26" s="6">
        <f>ROUND(기준!$B$1*Y4, -2)</f>
        <v>6600</v>
      </c>
      <c r="D26" s="6">
        <f>ROUND(기준!$B$1*Y5, -2)</f>
        <v>6400</v>
      </c>
      <c r="E26" s="6">
        <f>ROUND(기준!$B$1*'대병-평학-합천(직)'!Y6, -2)</f>
        <v>6000</v>
      </c>
      <c r="F26" s="6">
        <f>ROUND(기준!$B$1*'대병-평학-합천(직)'!Y7, -2)</f>
        <v>5500</v>
      </c>
      <c r="G26" s="6">
        <f>ROUND(기준!$B$1*'대병-평학-합천(직)'!Y8, -2)</f>
        <v>5300</v>
      </c>
      <c r="H26" s="6">
        <f>ROUND(기준!$B$1*'대병-평학-합천(직)'!Y9, -2)</f>
        <v>5100</v>
      </c>
      <c r="I26" s="6">
        <f>ROUND(기준!$B$1*'대병-평학-합천(직)'!Y10, -2)</f>
        <v>4800</v>
      </c>
      <c r="J26" s="6">
        <f>ROUND(기준!$B$1*'대병-평학-합천(직)'!Y11, -2)</f>
        <v>4400</v>
      </c>
      <c r="K26" s="6">
        <f>ROUND(기준!$B$1*'대병-평학-합천(직)'!Y12, -2)</f>
        <v>4200</v>
      </c>
      <c r="L26" s="6">
        <f>ROUND(기준!$B$1*'대병-평학-합천(직)'!Y13, -2)</f>
        <v>3800</v>
      </c>
      <c r="M26" s="6">
        <f>ROUND(기준!$B$1*'대병-평학-합천(직)'!Y14, -2)</f>
        <v>3500</v>
      </c>
      <c r="N26" s="6">
        <f>ROUND(기준!$B$1*'대병-평학-합천(직)'!Y15, -2)</f>
        <v>3100</v>
      </c>
      <c r="O26" s="6">
        <f>ROUND(기준!$B$1*'대병-평학-합천(직)'!Y16, -2)</f>
        <v>2400</v>
      </c>
      <c r="P26" s="6">
        <f>ROUND(기준!$B$1*'대병-평학-합천(직)'!Y17, -2)</f>
        <v>2200</v>
      </c>
      <c r="Q26" s="6">
        <f>ROUND(기준!$B$1*'대병-평학-합천(직)'!Y18, -2)</f>
        <v>2000</v>
      </c>
      <c r="R26" s="6">
        <f>ROUND(기준!$B$1*'대병-평학-합천(직)'!Y19, -2)</f>
        <v>1800</v>
      </c>
      <c r="S26" s="6">
        <v>1450</v>
      </c>
      <c r="T26" s="6"/>
      <c r="U26" s="6"/>
      <c r="V26" s="6"/>
      <c r="W26" s="8"/>
      <c r="X26" s="8" t="s">
        <v>55</v>
      </c>
      <c r="Y26" s="8" t="s">
        <v>52</v>
      </c>
      <c r="Z26" s="8">
        <v>1.5</v>
      </c>
      <c r="AA26" s="5">
        <f>Z26+AA27</f>
        <v>9.6999999999999993</v>
      </c>
      <c r="AB26" s="3"/>
      <c r="AC26" s="3"/>
      <c r="AD26" s="3"/>
      <c r="AE26" s="3"/>
      <c r="AF26" s="3"/>
      <c r="AG26" s="3"/>
      <c r="AH26" s="3"/>
    </row>
    <row r="27" spans="1:34" ht="27" customHeight="1" x14ac:dyDescent="0.3">
      <c r="A27" s="6">
        <f>ROUND(기준!$B$1*Z2, -2)</f>
        <v>7500</v>
      </c>
      <c r="B27" s="6">
        <f>ROUND(기준!$B$1*Z3, -2)</f>
        <v>7000</v>
      </c>
      <c r="C27" s="6">
        <f>ROUND(기준!$B$1*Z4, -2)</f>
        <v>6900</v>
      </c>
      <c r="D27" s="6">
        <f>ROUND(기준!$B$1*Z5, -2)</f>
        <v>6600</v>
      </c>
      <c r="E27" s="6">
        <f>ROUND(기준!$B$1*Z6, -2)</f>
        <v>6300</v>
      </c>
      <c r="F27" s="6">
        <f>ROUND(기준!$B$1*'대병-평학-합천(직)'!Z7, -2)</f>
        <v>5700</v>
      </c>
      <c r="G27" s="6">
        <f>ROUND(기준!$B$1*'대병-평학-합천(직)'!Z8, -2)</f>
        <v>5500</v>
      </c>
      <c r="H27" s="6">
        <f>ROUND(기준!$B$1*'대병-평학-합천(직)'!Z9, -2)</f>
        <v>5300</v>
      </c>
      <c r="I27" s="6">
        <f>ROUND(기준!$B$1*'대병-평학-합천(직)'!Z10, -2)</f>
        <v>5000</v>
      </c>
      <c r="J27" s="6">
        <f>ROUND(기준!$B$1*'대병-평학-합천(직)'!Z11, -2)</f>
        <v>4600</v>
      </c>
      <c r="K27" s="6">
        <f>ROUND(기준!$B$1*'대병-평학-합천(직)'!Z12, -2)</f>
        <v>4500</v>
      </c>
      <c r="L27" s="6">
        <f>ROUND(기준!$B$1*'대병-평학-합천(직)'!Z13, -2)</f>
        <v>4000</v>
      </c>
      <c r="M27" s="6">
        <f>ROUND(기준!$B$1*'대병-평학-합천(직)'!Z14, -2)</f>
        <v>3700</v>
      </c>
      <c r="N27" s="6">
        <f>ROUND(기준!$B$1*'대병-평학-합천(직)'!Z15, -2)</f>
        <v>3300</v>
      </c>
      <c r="O27" s="6">
        <f>ROUND(기준!$B$1*'대병-평학-합천(직)'!Z16, -2)</f>
        <v>2600</v>
      </c>
      <c r="P27" s="6">
        <f>ROUND(기준!$B$1*'대병-평학-합천(직)'!Z17, -2)</f>
        <v>2400</v>
      </c>
      <c r="Q27" s="6">
        <f>ROUND(기준!$B$1*'대병-평학-합천(직)'!Z18, -2)</f>
        <v>2200</v>
      </c>
      <c r="R27" s="6">
        <f>ROUND(기준!$B$1*'대병-평학-합천(직)'!Z19, -2)</f>
        <v>2100</v>
      </c>
      <c r="S27" s="6">
        <f>ROUND(기준!$B$1*'대병-평학-합천(직)'!Z20, -2)</f>
        <v>1600</v>
      </c>
      <c r="T27" s="6">
        <v>1450</v>
      </c>
      <c r="U27" s="6">
        <v>1450</v>
      </c>
      <c r="V27" s="6">
        <v>1450</v>
      </c>
      <c r="W27" s="6">
        <v>1450</v>
      </c>
      <c r="X27" s="6">
        <v>1450</v>
      </c>
      <c r="Y27" s="8"/>
      <c r="Z27" s="8" t="s">
        <v>53</v>
      </c>
      <c r="AA27" s="8">
        <v>8.1999999999999993</v>
      </c>
      <c r="AB27" s="3"/>
      <c r="AC27" s="3"/>
      <c r="AD27" s="3"/>
      <c r="AE27" s="3"/>
      <c r="AF27" s="3"/>
      <c r="AG27" s="3"/>
      <c r="AH27" s="3"/>
    </row>
    <row r="28" spans="1:34" ht="27" customHeight="1" x14ac:dyDescent="0.3">
      <c r="A28" s="6">
        <v>5800</v>
      </c>
      <c r="B28" s="6">
        <v>4800</v>
      </c>
      <c r="C28" s="6">
        <v>4700</v>
      </c>
      <c r="D28" s="6">
        <v>4400</v>
      </c>
      <c r="E28" s="6">
        <v>4100</v>
      </c>
      <c r="F28" s="6">
        <v>3600</v>
      </c>
      <c r="G28" s="6">
        <v>3400</v>
      </c>
      <c r="H28" s="6">
        <v>3200</v>
      </c>
      <c r="I28" s="6">
        <v>3100</v>
      </c>
      <c r="J28" s="6">
        <f>ROUND(기준!$B$1*'대병-평학-합천(직)'!AA11, -2)</f>
        <v>5800</v>
      </c>
      <c r="K28" s="6">
        <f>ROUND(기준!$B$1*'대병-평학-합천(직)'!AA12, -2)</f>
        <v>5700</v>
      </c>
      <c r="L28" s="6">
        <f>ROUND(기준!$B$1*'대병-평학-합천(직)'!AA13, -2)</f>
        <v>5200</v>
      </c>
      <c r="M28" s="6">
        <f>ROUND(기준!$B$1*'대병-평학-합천(직)'!AA14, -2)</f>
        <v>4900</v>
      </c>
      <c r="N28" s="6">
        <f>ROUND(기준!$B$1*'대병-평학-합천(직)'!AA15, -2)</f>
        <v>4500</v>
      </c>
      <c r="O28" s="6">
        <f>ROUND(기준!$B$1*'대병-평학-합천(직)'!AA16, -2)</f>
        <v>3800</v>
      </c>
      <c r="P28" s="6">
        <f>ROUND(기준!$B$1*'대병-평학-합천(직)'!AA17, -2)</f>
        <v>3600</v>
      </c>
      <c r="Q28" s="6">
        <f>ROUND(기준!$B$1*'대병-평학-합천(직)'!AA18, -2)</f>
        <v>3400</v>
      </c>
      <c r="R28" s="6">
        <f>ROUND(기준!$B$1*'대병-평학-합천(직)'!AA19, -2)</f>
        <v>3300</v>
      </c>
      <c r="S28" s="6">
        <f>ROUND(기준!$B$1*'대병-평학-합천(직)'!AA20, -2)</f>
        <v>2800</v>
      </c>
      <c r="T28" s="6">
        <f>ROUND(기준!$B$1*'대병-평학-합천(직)'!AA21, -2)</f>
        <v>2700</v>
      </c>
      <c r="U28" s="6">
        <f>ROUND(기준!$B$1*'대병-평학-합천(직)'!AA22, -2)</f>
        <v>2400</v>
      </c>
      <c r="V28" s="6">
        <f>ROUND(기준!$B$1*'대병-평학-합천(직)'!AA23, -2)</f>
        <v>2000</v>
      </c>
      <c r="W28" s="6">
        <f>ROUND(기준!$B$1*AA24, -2)</f>
        <v>1800</v>
      </c>
      <c r="X28" s="6">
        <f>ROUND(기준!$B$1*AA25, -2)</f>
        <v>1600</v>
      </c>
      <c r="Y28" s="6">
        <v>1450</v>
      </c>
      <c r="Z28" s="8"/>
      <c r="AA28" s="8" t="s">
        <v>23</v>
      </c>
      <c r="AB28" s="3"/>
      <c r="AC28" s="3"/>
      <c r="AD28" s="3"/>
      <c r="AE28" s="3"/>
      <c r="AF28" s="3"/>
      <c r="AG28" s="3"/>
      <c r="AH28" s="3"/>
    </row>
    <row r="29" spans="1:34" ht="15.75" customHeight="1" x14ac:dyDescent="0.3"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4" ht="15.75" customHeight="1" x14ac:dyDescent="0.3"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ht="15.75" customHeight="1" x14ac:dyDescent="0.3"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ht="15.75" customHeight="1" x14ac:dyDescent="0.3"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20:34" ht="15.75" customHeight="1" x14ac:dyDescent="0.3"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20:34" ht="15.75" customHeight="1" x14ac:dyDescent="0.3"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20:34" ht="15.75" customHeight="1" x14ac:dyDescent="0.3"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</sheetData>
  <mergeCells count="1">
    <mergeCell ref="A1:H1"/>
  </mergeCells>
  <phoneticPr fontId="3" type="noConversion"/>
  <printOptions horizontalCentered="1" verticalCentered="1"/>
  <pageMargins left="0.51181102362204722" right="0.55118110236220474" top="0.27559055118110237" bottom="0.23622047244094491" header="0.19685039370078741" footer="0.19685039370078741"/>
  <pageSetup paperSize="9" scale="69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6"/>
  <sheetViews>
    <sheetView view="pageBreakPreview" topLeftCell="A10" zoomScaleNormal="100" zoomScaleSheetLayoutView="100" workbookViewId="0">
      <selection activeCell="L13" sqref="L13"/>
    </sheetView>
  </sheetViews>
  <sheetFormatPr defaultColWidth="6.625" defaultRowHeight="15.75" customHeight="1" x14ac:dyDescent="0.3"/>
  <cols>
    <col min="1" max="16384" width="6.625" style="2"/>
  </cols>
  <sheetData>
    <row r="1" spans="1:28" ht="26.25" customHeight="1" x14ac:dyDescent="0.3">
      <c r="A1" s="20" t="s">
        <v>73</v>
      </c>
      <c r="B1" s="20"/>
      <c r="C1" s="20"/>
      <c r="D1" s="20"/>
      <c r="E1" s="20"/>
      <c r="F1" s="20"/>
      <c r="G1" s="20"/>
      <c r="H1" s="20"/>
      <c r="I1" s="20"/>
      <c r="J1" s="20"/>
    </row>
    <row r="2" spans="1:28" s="3" customFormat="1" ht="27" customHeight="1" x14ac:dyDescent="0.3">
      <c r="A2" s="16" t="s">
        <v>0</v>
      </c>
      <c r="B2" s="16">
        <v>3.8</v>
      </c>
      <c r="C2" s="16">
        <f>B2+C3</f>
        <v>4.5</v>
      </c>
      <c r="D2" s="16">
        <f>C2+D4</f>
        <v>6.4</v>
      </c>
      <c r="E2" s="16">
        <f>D2+E5</f>
        <v>8.6000000000000014</v>
      </c>
      <c r="F2" s="16">
        <f>E2+F6</f>
        <v>12.600000000000001</v>
      </c>
      <c r="G2" s="16">
        <f>F2+G7</f>
        <v>14.000000000000002</v>
      </c>
      <c r="H2" s="5">
        <f>G2+H8</f>
        <v>15.400000000000002</v>
      </c>
      <c r="I2" s="5">
        <f>H2+I9</f>
        <v>17.3</v>
      </c>
      <c r="J2" s="5">
        <f>I2+J10</f>
        <v>20</v>
      </c>
      <c r="K2" s="5">
        <f>J2+K11</f>
        <v>21</v>
      </c>
      <c r="L2" s="5">
        <f>K2+L12</f>
        <v>24.2</v>
      </c>
      <c r="M2" s="5">
        <f>L2+M13</f>
        <v>26.7</v>
      </c>
      <c r="N2" s="5">
        <f>L2+N13</f>
        <v>26.3</v>
      </c>
      <c r="O2" s="5">
        <f>N2+O15</f>
        <v>29</v>
      </c>
      <c r="P2" s="5">
        <f>O2+P16</f>
        <v>33.5</v>
      </c>
      <c r="Q2" s="5">
        <f>P2+Q17</f>
        <v>35</v>
      </c>
      <c r="R2" s="5">
        <f>Q2+R18</f>
        <v>36.5</v>
      </c>
      <c r="S2" s="8">
        <f>R2+S19</f>
        <v>37.5</v>
      </c>
      <c r="T2" s="8">
        <f>S2+T20</f>
        <v>40.6</v>
      </c>
      <c r="U2" s="8">
        <f>T2+U21</f>
        <v>41.2</v>
      </c>
      <c r="V2" s="8">
        <f>U2+V22</f>
        <v>43.1</v>
      </c>
      <c r="W2" s="8">
        <f>V2+W23</f>
        <v>46.1</v>
      </c>
      <c r="X2" s="8">
        <f>W2+X24</f>
        <v>47.5</v>
      </c>
      <c r="Y2" s="8">
        <f>X2+Y25</f>
        <v>48.8</v>
      </c>
      <c r="Z2" s="8">
        <f>Y2+Z26</f>
        <v>50.199999999999996</v>
      </c>
      <c r="AA2" s="8">
        <f>Z2+AA27</f>
        <v>51.699999999999996</v>
      </c>
      <c r="AB2" s="8">
        <f>AA2+AB28</f>
        <v>59.899999999999991</v>
      </c>
    </row>
    <row r="3" spans="1:28" s="3" customFormat="1" ht="27" customHeight="1" x14ac:dyDescent="0.3">
      <c r="A3" s="16" t="s">
        <v>6</v>
      </c>
      <c r="B3" s="16" t="s">
        <v>7</v>
      </c>
      <c r="C3" s="16">
        <v>0.7</v>
      </c>
      <c r="D3" s="16">
        <f>C3+D4</f>
        <v>2.5999999999999996</v>
      </c>
      <c r="E3" s="16">
        <f>D3+E5</f>
        <v>4.8</v>
      </c>
      <c r="F3" s="16">
        <f>E3+F6</f>
        <v>8.8000000000000007</v>
      </c>
      <c r="G3" s="16">
        <f>F3+G7</f>
        <v>10.200000000000001</v>
      </c>
      <c r="H3" s="5">
        <f>G3+H8</f>
        <v>11.600000000000001</v>
      </c>
      <c r="I3" s="5">
        <f>H3+I9</f>
        <v>13.500000000000002</v>
      </c>
      <c r="J3" s="5">
        <f>I3+J10</f>
        <v>16.200000000000003</v>
      </c>
      <c r="K3" s="5">
        <f>J3+K11</f>
        <v>17.200000000000003</v>
      </c>
      <c r="L3" s="5">
        <f>K3+L12</f>
        <v>20.400000000000002</v>
      </c>
      <c r="M3" s="5">
        <f>L3+M13</f>
        <v>22.900000000000002</v>
      </c>
      <c r="N3" s="5">
        <f>L3+N13</f>
        <v>22.500000000000004</v>
      </c>
      <c r="O3" s="5">
        <f>N3+O15</f>
        <v>25.200000000000003</v>
      </c>
      <c r="P3" s="5">
        <f>O3+P16</f>
        <v>29.700000000000003</v>
      </c>
      <c r="Q3" s="5">
        <f>P3+Q17</f>
        <v>31.200000000000003</v>
      </c>
      <c r="R3" s="5">
        <f>Q3+R18</f>
        <v>32.700000000000003</v>
      </c>
      <c r="S3" s="5">
        <f>R3+S19</f>
        <v>33.700000000000003</v>
      </c>
      <c r="T3" s="8">
        <f>S3+T20</f>
        <v>36.800000000000004</v>
      </c>
      <c r="U3" s="8">
        <f>T3+U21</f>
        <v>37.400000000000006</v>
      </c>
      <c r="V3" s="8">
        <f>U3+V22</f>
        <v>39.300000000000004</v>
      </c>
      <c r="W3" s="8">
        <f>V3+W23</f>
        <v>42.300000000000004</v>
      </c>
      <c r="X3" s="8">
        <f>W3+X24</f>
        <v>43.7</v>
      </c>
      <c r="Y3" s="8">
        <f>X3+Y25</f>
        <v>45</v>
      </c>
      <c r="Z3" s="8">
        <f>Y3+Z26</f>
        <v>46.4</v>
      </c>
      <c r="AA3" s="8">
        <f>Z3+AA27</f>
        <v>47.9</v>
      </c>
      <c r="AB3" s="8">
        <f>AA3+AB28</f>
        <v>56.099999999999994</v>
      </c>
    </row>
    <row r="4" spans="1:28" s="3" customFormat="1" ht="27" customHeight="1" x14ac:dyDescent="0.3">
      <c r="A4" s="16"/>
      <c r="B4" s="16"/>
      <c r="C4" s="16" t="s">
        <v>9</v>
      </c>
      <c r="D4" s="16">
        <v>1.9</v>
      </c>
      <c r="E4" s="16">
        <f>D4+E5</f>
        <v>4.0999999999999996</v>
      </c>
      <c r="F4" s="16">
        <f>E4+F6</f>
        <v>8.1</v>
      </c>
      <c r="G4" s="16">
        <f>F4+G7</f>
        <v>9.5</v>
      </c>
      <c r="H4" s="5">
        <f>G4+H8</f>
        <v>10.9</v>
      </c>
      <c r="I4" s="5">
        <f>H4+I9</f>
        <v>12.8</v>
      </c>
      <c r="J4" s="5">
        <f>I4+J10</f>
        <v>15.5</v>
      </c>
      <c r="K4" s="5">
        <f>J4+K11</f>
        <v>16.5</v>
      </c>
      <c r="L4" s="5">
        <f>K4+L12</f>
        <v>19.7</v>
      </c>
      <c r="M4" s="5">
        <f>L4+M13</f>
        <v>22.2</v>
      </c>
      <c r="N4" s="5">
        <f>L4+N13</f>
        <v>21.8</v>
      </c>
      <c r="O4" s="5">
        <f>N4+O15</f>
        <v>24.5</v>
      </c>
      <c r="P4" s="5">
        <f>O4+P16</f>
        <v>29</v>
      </c>
      <c r="Q4" s="5">
        <f>P4+Q17</f>
        <v>30.5</v>
      </c>
      <c r="R4" s="5">
        <f>Q4+R18</f>
        <v>32</v>
      </c>
      <c r="S4" s="5">
        <f>R4+S19</f>
        <v>33</v>
      </c>
      <c r="T4" s="5">
        <f>S4+T20</f>
        <v>36.1</v>
      </c>
      <c r="U4" s="8">
        <f>T4+U21</f>
        <v>36.700000000000003</v>
      </c>
      <c r="V4" s="8">
        <f>U4+V22</f>
        <v>38.6</v>
      </c>
      <c r="W4" s="8">
        <f>V4+W23</f>
        <v>41.6</v>
      </c>
      <c r="X4" s="8">
        <f>W4+X24</f>
        <v>43</v>
      </c>
      <c r="Y4" s="8">
        <f>X4+Y25</f>
        <v>44.3</v>
      </c>
      <c r="Z4" s="8">
        <f>Y4+Z26</f>
        <v>45.699999999999996</v>
      </c>
      <c r="AA4" s="8">
        <f>Z4+AA27</f>
        <v>47.199999999999996</v>
      </c>
      <c r="AB4" s="8">
        <f>AA4+AB28</f>
        <v>55.399999999999991</v>
      </c>
    </row>
    <row r="5" spans="1:28" s="3" customFormat="1" ht="27" customHeight="1" x14ac:dyDescent="0.3">
      <c r="A5" s="16"/>
      <c r="B5" s="16"/>
      <c r="C5" s="16"/>
      <c r="D5" s="16" t="s">
        <v>4</v>
      </c>
      <c r="E5" s="16">
        <v>2.2000000000000002</v>
      </c>
      <c r="F5" s="16">
        <f>E5+F6</f>
        <v>6.2</v>
      </c>
      <c r="G5" s="16">
        <f>F5+G7</f>
        <v>7.6</v>
      </c>
      <c r="H5" s="5">
        <f>G5+H8</f>
        <v>9</v>
      </c>
      <c r="I5" s="5">
        <f>H5+I9</f>
        <v>10.9</v>
      </c>
      <c r="J5" s="5">
        <f>I5+J10</f>
        <v>13.600000000000001</v>
      </c>
      <c r="K5" s="5">
        <f>J5+K11</f>
        <v>14.600000000000001</v>
      </c>
      <c r="L5" s="5">
        <f>K5+L12</f>
        <v>17.8</v>
      </c>
      <c r="M5" s="5">
        <f>L5+M13</f>
        <v>20.3</v>
      </c>
      <c r="N5" s="5">
        <f>L5+N13</f>
        <v>19.900000000000002</v>
      </c>
      <c r="O5" s="5">
        <f>N5+O15</f>
        <v>22.6</v>
      </c>
      <c r="P5" s="5">
        <f>O5+P16</f>
        <v>27.1</v>
      </c>
      <c r="Q5" s="5">
        <f>P5+Q17</f>
        <v>28.6</v>
      </c>
      <c r="R5" s="5">
        <f>Q5+R18</f>
        <v>30.1</v>
      </c>
      <c r="S5" s="5">
        <f>R5+S19</f>
        <v>31.1</v>
      </c>
      <c r="T5" s="5">
        <f>S5+T20</f>
        <v>34.200000000000003</v>
      </c>
      <c r="U5" s="5">
        <f>T5+U21</f>
        <v>34.800000000000004</v>
      </c>
      <c r="V5" s="8">
        <f>U5+V22</f>
        <v>36.700000000000003</v>
      </c>
      <c r="W5" s="8">
        <f>V5+W23</f>
        <v>39.700000000000003</v>
      </c>
      <c r="X5" s="8">
        <f>W5+X24</f>
        <v>41.1</v>
      </c>
      <c r="Y5" s="8">
        <f>X5+Y25</f>
        <v>42.4</v>
      </c>
      <c r="Z5" s="8">
        <f>Y5+Z26</f>
        <v>43.8</v>
      </c>
      <c r="AA5" s="8">
        <f>Z5+AA27</f>
        <v>45.3</v>
      </c>
      <c r="AB5" s="8">
        <f>AA5+AB28</f>
        <v>53.5</v>
      </c>
    </row>
    <row r="6" spans="1:28" s="3" customFormat="1" ht="27" customHeight="1" x14ac:dyDescent="0.3">
      <c r="A6" s="17">
        <v>1450</v>
      </c>
      <c r="B6" s="17"/>
      <c r="C6" s="16"/>
      <c r="D6" s="16"/>
      <c r="E6" s="16" t="s">
        <v>10</v>
      </c>
      <c r="F6" s="16">
        <v>4</v>
      </c>
      <c r="G6" s="16">
        <f>F6+G7</f>
        <v>5.4</v>
      </c>
      <c r="H6" s="5">
        <f>G6+H8</f>
        <v>6.8000000000000007</v>
      </c>
      <c r="I6" s="5">
        <f>H6+I9</f>
        <v>8.7000000000000011</v>
      </c>
      <c r="J6" s="5">
        <f>I6+J10</f>
        <v>11.400000000000002</v>
      </c>
      <c r="K6" s="5">
        <f>J6+K11</f>
        <v>12.400000000000002</v>
      </c>
      <c r="L6" s="5">
        <f>K6+L12</f>
        <v>15.600000000000001</v>
      </c>
      <c r="M6" s="5">
        <f>L6+M13</f>
        <v>18.100000000000001</v>
      </c>
      <c r="N6" s="5">
        <f>L6+N13</f>
        <v>17.700000000000003</v>
      </c>
      <c r="O6" s="5">
        <f>N6+O15</f>
        <v>20.400000000000002</v>
      </c>
      <c r="P6" s="5">
        <f>O6+P16</f>
        <v>24.900000000000002</v>
      </c>
      <c r="Q6" s="5">
        <f>P6+Q17</f>
        <v>26.400000000000002</v>
      </c>
      <c r="R6" s="5">
        <f>Q6+R18</f>
        <v>27.900000000000002</v>
      </c>
      <c r="S6" s="5">
        <f>R6+S19</f>
        <v>28.900000000000002</v>
      </c>
      <c r="T6" s="5">
        <f>S6+T20</f>
        <v>32</v>
      </c>
      <c r="U6" s="5">
        <f>T6+U21</f>
        <v>32.6</v>
      </c>
      <c r="V6" s="5">
        <f>U6+V22</f>
        <v>34.5</v>
      </c>
      <c r="W6" s="8">
        <f>V6+W23</f>
        <v>37.5</v>
      </c>
      <c r="X6" s="8">
        <f>W6+X24</f>
        <v>38.9</v>
      </c>
      <c r="Y6" s="8">
        <f>X6+Y25</f>
        <v>40.199999999999996</v>
      </c>
      <c r="Z6" s="8">
        <f>Y6+Z26</f>
        <v>41.599999999999994</v>
      </c>
      <c r="AA6" s="8">
        <f>Z6+AA27</f>
        <v>43.099999999999994</v>
      </c>
      <c r="AB6" s="8">
        <f>AA6+AB28</f>
        <v>51.3</v>
      </c>
    </row>
    <row r="7" spans="1:28" s="3" customFormat="1" ht="27" customHeight="1" x14ac:dyDescent="0.3">
      <c r="A7" s="17">
        <f>ROUND(기준!$B$1*F2, -2)</f>
        <v>1800</v>
      </c>
      <c r="B7" s="17"/>
      <c r="C7" s="16"/>
      <c r="D7" s="16"/>
      <c r="E7" s="16"/>
      <c r="F7" s="16" t="s">
        <v>11</v>
      </c>
      <c r="G7" s="16">
        <v>1.4</v>
      </c>
      <c r="H7" s="5">
        <f>G7+H8</f>
        <v>2.8</v>
      </c>
      <c r="I7" s="5">
        <f>H7+I9</f>
        <v>4.6999999999999993</v>
      </c>
      <c r="J7" s="5">
        <f>I7+J10</f>
        <v>7.3999999999999995</v>
      </c>
      <c r="K7" s="5">
        <f>J7+K11</f>
        <v>8.3999999999999986</v>
      </c>
      <c r="L7" s="5">
        <f>K7+L12</f>
        <v>11.599999999999998</v>
      </c>
      <c r="M7" s="5">
        <f>L7+M13</f>
        <v>14.099999999999998</v>
      </c>
      <c r="N7" s="5">
        <f>L7+N13</f>
        <v>13.699999999999998</v>
      </c>
      <c r="O7" s="5">
        <f>N7+O15</f>
        <v>16.399999999999999</v>
      </c>
      <c r="P7" s="5">
        <f>O7+P16</f>
        <v>20.9</v>
      </c>
      <c r="Q7" s="5">
        <f>P7+Q17</f>
        <v>22.4</v>
      </c>
      <c r="R7" s="5">
        <f>Q7+R18</f>
        <v>23.9</v>
      </c>
      <c r="S7" s="5">
        <f>R7+S19</f>
        <v>24.9</v>
      </c>
      <c r="T7" s="5">
        <f>S7+T20</f>
        <v>28</v>
      </c>
      <c r="U7" s="5">
        <f>T7+U21</f>
        <v>28.6</v>
      </c>
      <c r="V7" s="5">
        <f>U7+V22</f>
        <v>30.5</v>
      </c>
      <c r="W7" s="5">
        <f>V7+W23</f>
        <v>33.5</v>
      </c>
      <c r="X7" s="8">
        <f>W7+X24</f>
        <v>34.9</v>
      </c>
      <c r="Y7" s="8">
        <f>X7+Y25</f>
        <v>36.199999999999996</v>
      </c>
      <c r="Z7" s="8">
        <f>Y7+Z26</f>
        <v>37.599999999999994</v>
      </c>
      <c r="AA7" s="8">
        <f>Z7+AA27</f>
        <v>39.099999999999994</v>
      </c>
      <c r="AB7" s="8">
        <f>AA7+AB28</f>
        <v>47.3</v>
      </c>
    </row>
    <row r="8" spans="1:28" s="3" customFormat="1" ht="27" customHeight="1" x14ac:dyDescent="0.3">
      <c r="A8" s="17">
        <f>ROUND(기준!$B$1*G2, -2)</f>
        <v>2000</v>
      </c>
      <c r="B8" s="17">
        <v>1450</v>
      </c>
      <c r="C8" s="17"/>
      <c r="D8" s="17"/>
      <c r="E8" s="16"/>
      <c r="F8" s="16"/>
      <c r="G8" s="18" t="s">
        <v>13</v>
      </c>
      <c r="H8" s="5">
        <v>1.4</v>
      </c>
      <c r="I8" s="5">
        <f>H8+I9</f>
        <v>3.3</v>
      </c>
      <c r="J8" s="5">
        <f>I8+J10</f>
        <v>6</v>
      </c>
      <c r="K8" s="5">
        <f>J8+K11</f>
        <v>7</v>
      </c>
      <c r="L8" s="5">
        <f>K8+L12</f>
        <v>10.199999999999999</v>
      </c>
      <c r="M8" s="5">
        <f>L8+M13</f>
        <v>12.7</v>
      </c>
      <c r="N8" s="5">
        <f>L8+N13</f>
        <v>12.299999999999999</v>
      </c>
      <c r="O8" s="5">
        <f>N8+O15</f>
        <v>15</v>
      </c>
      <c r="P8" s="5">
        <f>O8+P16</f>
        <v>19.5</v>
      </c>
      <c r="Q8" s="5">
        <f>P8+Q17</f>
        <v>21</v>
      </c>
      <c r="R8" s="5">
        <f>Q8+R18</f>
        <v>22.5</v>
      </c>
      <c r="S8" s="5">
        <f>R8+S19</f>
        <v>23.5</v>
      </c>
      <c r="T8" s="5">
        <f>S8+T20</f>
        <v>26.6</v>
      </c>
      <c r="U8" s="5">
        <f>T8+U21</f>
        <v>27.200000000000003</v>
      </c>
      <c r="V8" s="5">
        <f>U8+V22</f>
        <v>29.1</v>
      </c>
      <c r="W8" s="5">
        <f>V8+W23</f>
        <v>32.1</v>
      </c>
      <c r="X8" s="5">
        <f>W8+X24</f>
        <v>33.5</v>
      </c>
      <c r="Y8" s="8">
        <f>X8+Y25</f>
        <v>34.799999999999997</v>
      </c>
      <c r="Z8" s="8">
        <f>Y8+Z26</f>
        <v>36.199999999999996</v>
      </c>
      <c r="AA8" s="8">
        <f>Z8+AA27</f>
        <v>37.699999999999996</v>
      </c>
      <c r="AB8" s="8">
        <f>AA8+AB28</f>
        <v>45.899999999999991</v>
      </c>
    </row>
    <row r="9" spans="1:28" s="3" customFormat="1" ht="27" customHeight="1" x14ac:dyDescent="0.3">
      <c r="A9" s="6">
        <f>ROUND(기준!$B$1*H2, -2)</f>
        <v>2200</v>
      </c>
      <c r="B9" s="6">
        <f>ROUND(기준!$B$1*H3, -2)</f>
        <v>1700</v>
      </c>
      <c r="C9" s="6">
        <v>1450</v>
      </c>
      <c r="D9" s="6"/>
      <c r="E9" s="6"/>
      <c r="F9" s="11" t="s">
        <v>14</v>
      </c>
      <c r="G9" s="7"/>
      <c r="H9" s="5" t="s">
        <v>15</v>
      </c>
      <c r="I9" s="5">
        <v>1.9</v>
      </c>
      <c r="J9" s="5">
        <f>I9+J10</f>
        <v>4.5999999999999996</v>
      </c>
      <c r="K9" s="5">
        <f>J9+K11</f>
        <v>5.6</v>
      </c>
      <c r="L9" s="5">
        <f>K9+L12</f>
        <v>8.8000000000000007</v>
      </c>
      <c r="M9" s="5">
        <f>L9+M13</f>
        <v>11.3</v>
      </c>
      <c r="N9" s="5">
        <f>L9+N13</f>
        <v>10.9</v>
      </c>
      <c r="O9" s="5">
        <f>N9+O15</f>
        <v>13.600000000000001</v>
      </c>
      <c r="P9" s="5">
        <f>O9+P16</f>
        <v>18.100000000000001</v>
      </c>
      <c r="Q9" s="5">
        <f>P9+Q17</f>
        <v>19.600000000000001</v>
      </c>
      <c r="R9" s="5">
        <f>Q9+R18</f>
        <v>21.1</v>
      </c>
      <c r="S9" s="5">
        <f>R9+S19</f>
        <v>22.1</v>
      </c>
      <c r="T9" s="5">
        <f>S9+T20</f>
        <v>25.200000000000003</v>
      </c>
      <c r="U9" s="5">
        <f>T9+U21</f>
        <v>25.800000000000004</v>
      </c>
      <c r="V9" s="5">
        <f>U9+V22</f>
        <v>27.700000000000003</v>
      </c>
      <c r="W9" s="5">
        <f>V9+W23</f>
        <v>30.700000000000003</v>
      </c>
      <c r="X9" s="5">
        <f>W9+X24</f>
        <v>32.1</v>
      </c>
      <c r="Y9" s="5">
        <f>X9+Y25</f>
        <v>33.4</v>
      </c>
      <c r="Z9" s="8">
        <f>Y9+Z26</f>
        <v>34.799999999999997</v>
      </c>
      <c r="AA9" s="8">
        <f>Z9+AA27</f>
        <v>36.299999999999997</v>
      </c>
      <c r="AB9" s="8">
        <f>AA9+AB28</f>
        <v>44.5</v>
      </c>
    </row>
    <row r="10" spans="1:28" s="3" customFormat="1" ht="27" customHeight="1" x14ac:dyDescent="0.3">
      <c r="A10" s="6">
        <f>ROUND(기준!$B$1*I2, -2)</f>
        <v>2500</v>
      </c>
      <c r="B10" s="6">
        <f>ROUND(기준!$B$1*I3, -2)</f>
        <v>2000</v>
      </c>
      <c r="C10" s="6">
        <f>ROUND(기준!$B$1*I4, -2)</f>
        <v>1900</v>
      </c>
      <c r="D10" s="6">
        <v>1450</v>
      </c>
      <c r="E10" s="6">
        <v>1450</v>
      </c>
      <c r="F10" s="6"/>
      <c r="G10" s="5"/>
      <c r="H10" s="7"/>
      <c r="I10" s="5" t="s">
        <v>3</v>
      </c>
      <c r="J10" s="5">
        <v>2.7</v>
      </c>
      <c r="K10" s="5">
        <f>J10+K11</f>
        <v>3.7</v>
      </c>
      <c r="L10" s="5">
        <f>K10+L12</f>
        <v>6.9</v>
      </c>
      <c r="M10" s="5">
        <f>L10+M13</f>
        <v>9.4</v>
      </c>
      <c r="N10" s="5">
        <f>L10+N13</f>
        <v>9</v>
      </c>
      <c r="O10" s="5">
        <f>N10+O15</f>
        <v>11.7</v>
      </c>
      <c r="P10" s="5">
        <f>O10+P16</f>
        <v>16.2</v>
      </c>
      <c r="Q10" s="5">
        <f>P10+Q17</f>
        <v>17.7</v>
      </c>
      <c r="R10" s="5">
        <f>Q10+R18</f>
        <v>19.2</v>
      </c>
      <c r="S10" s="5">
        <f>R10+S19</f>
        <v>20.2</v>
      </c>
      <c r="T10" s="5">
        <f>S10+T20</f>
        <v>23.3</v>
      </c>
      <c r="U10" s="5">
        <f>T10+U21</f>
        <v>23.900000000000002</v>
      </c>
      <c r="V10" s="5">
        <f>U10+V22</f>
        <v>25.8</v>
      </c>
      <c r="W10" s="5">
        <f>V10+W23</f>
        <v>28.8</v>
      </c>
      <c r="X10" s="5">
        <f>W10+X24</f>
        <v>30.2</v>
      </c>
      <c r="Y10" s="5">
        <f>X10+Y25</f>
        <v>31.5</v>
      </c>
      <c r="Z10" s="5">
        <f>Y10+Z26</f>
        <v>32.9</v>
      </c>
      <c r="AA10" s="8">
        <f>Z10+AA27</f>
        <v>34.4</v>
      </c>
      <c r="AB10" s="8">
        <f>AA10+AB28</f>
        <v>42.599999999999994</v>
      </c>
    </row>
    <row r="11" spans="1:28" s="3" customFormat="1" ht="27" customHeight="1" x14ac:dyDescent="0.3">
      <c r="A11" s="6">
        <f>ROUND(기준!$B$1*'거창-(노곡)-평학-합천'!J2, -2)</f>
        <v>2900</v>
      </c>
      <c r="B11" s="6">
        <f>ROUND(기준!$B$1*'거창-(노곡)-평학-합천'!J3, -2)</f>
        <v>2400</v>
      </c>
      <c r="C11" s="6">
        <f>ROUND(기준!$B$1*'거창-(노곡)-평학-합천'!J4, -2)</f>
        <v>2300</v>
      </c>
      <c r="D11" s="6">
        <f>ROUND(기준!$B$1*'거창-(노곡)-평학-합천'!J5, -2)</f>
        <v>2000</v>
      </c>
      <c r="E11" s="6">
        <f>ROUND(기준!$B$1*'거창-(노곡)-평학-합천'!J6, -2)</f>
        <v>1700</v>
      </c>
      <c r="F11" s="6"/>
      <c r="G11" s="6"/>
      <c r="H11" s="5"/>
      <c r="I11" s="5"/>
      <c r="J11" s="5" t="s">
        <v>36</v>
      </c>
      <c r="K11" s="5">
        <v>1</v>
      </c>
      <c r="L11" s="5">
        <f>K11+L12</f>
        <v>4.2</v>
      </c>
      <c r="M11" s="5">
        <f>L11+M13</f>
        <v>6.7</v>
      </c>
      <c r="N11" s="5">
        <f>L11+N13</f>
        <v>6.3000000000000007</v>
      </c>
      <c r="O11" s="5">
        <f>N11+O15</f>
        <v>9</v>
      </c>
      <c r="P11" s="5">
        <f>O11+P16</f>
        <v>13.5</v>
      </c>
      <c r="Q11" s="5">
        <f>P11+Q17</f>
        <v>15</v>
      </c>
      <c r="R11" s="5">
        <f>Q11+R18</f>
        <v>16.5</v>
      </c>
      <c r="S11" s="5">
        <f>R11+S19</f>
        <v>17.5</v>
      </c>
      <c r="T11" s="5">
        <f>S11+T20</f>
        <v>20.6</v>
      </c>
      <c r="U11" s="5">
        <f>T11+U21</f>
        <v>21.200000000000003</v>
      </c>
      <c r="V11" s="5">
        <f>U11+V22</f>
        <v>23.1</v>
      </c>
      <c r="W11" s="5">
        <f>V11+W23</f>
        <v>26.1</v>
      </c>
      <c r="X11" s="5">
        <f>W11+X24</f>
        <v>27.5</v>
      </c>
      <c r="Y11" s="5">
        <f>X11+Y25</f>
        <v>28.8</v>
      </c>
      <c r="Z11" s="5">
        <f>Y11+Z26</f>
        <v>30.2</v>
      </c>
      <c r="AA11" s="5">
        <f>Z11+AA27</f>
        <v>31.7</v>
      </c>
      <c r="AB11" s="8">
        <f>AA11+AB28</f>
        <v>39.9</v>
      </c>
    </row>
    <row r="12" spans="1:28" s="3" customFormat="1" ht="27" customHeight="1" x14ac:dyDescent="0.3">
      <c r="A12" s="6">
        <f>ROUND(기준!$B$1*'거창-(노곡)-평학-합천'!K2, -2)</f>
        <v>3100</v>
      </c>
      <c r="B12" s="6">
        <f>ROUND(기준!$B$1*'거창-(노곡)-평학-합천'!K3, -2)</f>
        <v>2500</v>
      </c>
      <c r="C12" s="6">
        <f>ROUND(기준!$B$1*'거창-(노곡)-평학-합천'!K4, -2)</f>
        <v>2400</v>
      </c>
      <c r="D12" s="6">
        <f>ROUND(기준!$B$1*'거창-(노곡)-평학-합천'!K5, -2)</f>
        <v>2100</v>
      </c>
      <c r="E12" s="6">
        <f>ROUND(기준!$B$1*'거창-(노곡)-평학-합천'!K6, -2)</f>
        <v>1800</v>
      </c>
      <c r="F12" s="6">
        <v>1450</v>
      </c>
      <c r="G12" s="6"/>
      <c r="H12" s="6"/>
      <c r="I12" s="5"/>
      <c r="J12" s="5"/>
      <c r="K12" s="5" t="s">
        <v>37</v>
      </c>
      <c r="L12" s="5">
        <v>3.2</v>
      </c>
      <c r="M12" s="5">
        <f>L12+M13</f>
        <v>5.7</v>
      </c>
      <c r="N12" s="5">
        <f>L12+N13</f>
        <v>5.3000000000000007</v>
      </c>
      <c r="O12" s="5">
        <f>N12+O15</f>
        <v>8</v>
      </c>
      <c r="P12" s="5">
        <f>O12+P16</f>
        <v>12.5</v>
      </c>
      <c r="Q12" s="5">
        <f>P12+Q17</f>
        <v>14</v>
      </c>
      <c r="R12" s="5">
        <f>Q12+R18</f>
        <v>15.5</v>
      </c>
      <c r="S12" s="5">
        <f>R12+S19</f>
        <v>16.5</v>
      </c>
      <c r="T12" s="5">
        <f>S12+T20</f>
        <v>19.600000000000001</v>
      </c>
      <c r="U12" s="5">
        <f>T12+U21</f>
        <v>20.200000000000003</v>
      </c>
      <c r="V12" s="5">
        <f>U12+V22</f>
        <v>22.1</v>
      </c>
      <c r="W12" s="5">
        <f>V12+W23</f>
        <v>25.1</v>
      </c>
      <c r="X12" s="5">
        <f>W12+X24</f>
        <v>26.5</v>
      </c>
      <c r="Y12" s="5">
        <f>X12+Y25</f>
        <v>27.8</v>
      </c>
      <c r="Z12" s="5">
        <f>Y12+Z26</f>
        <v>29.2</v>
      </c>
      <c r="AA12" s="5">
        <f>Z12+AA27</f>
        <v>30.7</v>
      </c>
      <c r="AB12" s="5">
        <f>AA12+AB28</f>
        <v>38.9</v>
      </c>
    </row>
    <row r="13" spans="1:28" s="3" customFormat="1" ht="27" customHeight="1" x14ac:dyDescent="0.3">
      <c r="A13" s="6">
        <f>ROUND(기준!$B$1*'거창-(노곡)-평학-합천'!L2, -2)</f>
        <v>3500</v>
      </c>
      <c r="B13" s="6">
        <f>ROUND(기준!$B$1*'거창-(노곡)-평학-합천'!L3, -2)</f>
        <v>3000</v>
      </c>
      <c r="C13" s="6">
        <f>ROUND(기준!$B$1*'거창-(노곡)-평학-합천'!L4, -2)</f>
        <v>2900</v>
      </c>
      <c r="D13" s="6">
        <f>ROUND(기준!$B$1*'거창-(노곡)-평학-합천'!L5, -2)</f>
        <v>2600</v>
      </c>
      <c r="E13" s="6">
        <f>ROUND(기준!$B$1*'거창-(노곡)-평학-합천'!L6, -2)</f>
        <v>2300</v>
      </c>
      <c r="F13" s="6">
        <f>ROUND(기준!$B$1*'거창-(노곡)-평학-합천'!L7, -2)</f>
        <v>1700</v>
      </c>
      <c r="G13" s="6">
        <v>1450</v>
      </c>
      <c r="H13" s="6">
        <v>1450</v>
      </c>
      <c r="I13" s="6"/>
      <c r="J13" s="5"/>
      <c r="K13" s="5"/>
      <c r="L13" s="5" t="s">
        <v>38</v>
      </c>
      <c r="M13" s="5">
        <v>2.5</v>
      </c>
      <c r="N13" s="5">
        <v>2.1</v>
      </c>
      <c r="O13" s="5">
        <f>N13+O15</f>
        <v>4.8000000000000007</v>
      </c>
      <c r="P13" s="5">
        <f>O13+P16</f>
        <v>9.3000000000000007</v>
      </c>
      <c r="Q13" s="5">
        <f>P13+Q17</f>
        <v>10.8</v>
      </c>
      <c r="R13" s="5">
        <f>Q13+R18</f>
        <v>12.3</v>
      </c>
      <c r="S13" s="5">
        <f>R13+S19</f>
        <v>13.3</v>
      </c>
      <c r="T13" s="5">
        <f>S13+T20</f>
        <v>16.400000000000002</v>
      </c>
      <c r="U13" s="5">
        <f>T13+U21</f>
        <v>17.000000000000004</v>
      </c>
      <c r="V13" s="5">
        <f>U13+V22</f>
        <v>18.900000000000002</v>
      </c>
      <c r="W13" s="5">
        <f>V13+W23</f>
        <v>21.900000000000002</v>
      </c>
      <c r="X13" s="5">
        <f>W13+X24</f>
        <v>23.3</v>
      </c>
      <c r="Y13" s="5">
        <f>X13+Y25</f>
        <v>24.6</v>
      </c>
      <c r="Z13" s="5">
        <f>Y13+Z26</f>
        <v>26</v>
      </c>
      <c r="AA13" s="5">
        <f>Z13+AA27</f>
        <v>27.5</v>
      </c>
      <c r="AB13" s="5">
        <f>AA13+AB28</f>
        <v>35.700000000000003</v>
      </c>
    </row>
    <row r="14" spans="1:28" s="3" customFormat="1" ht="27" customHeight="1" x14ac:dyDescent="0.3">
      <c r="A14" s="6">
        <f>ROUND(기준!$B$1*M2, -2)</f>
        <v>3900</v>
      </c>
      <c r="B14" s="6">
        <f>ROUND(기준!$B$1*'거창-(노곡)-평학-합천'!M3, -2)</f>
        <v>3300</v>
      </c>
      <c r="C14" s="6">
        <f>ROUND(기준!$B$1*'거창-(노곡)-평학-합천'!M4, -2)</f>
        <v>3200</v>
      </c>
      <c r="D14" s="6">
        <f>ROUND(기준!$B$1*'거창-(노곡)-평학-합천'!M5, -2)</f>
        <v>3000</v>
      </c>
      <c r="E14" s="6">
        <f>ROUND(기준!$B$1*'거창-(노곡)-평학-합천'!M6, -2)</f>
        <v>2600</v>
      </c>
      <c r="F14" s="6">
        <f>ROUND(기준!$B$1*'거창-(노곡)-평학-합천'!M7, -2)</f>
        <v>2000</v>
      </c>
      <c r="G14" s="6">
        <f>ROUND(기준!$B$1*'거창-(노곡)-평학-합천'!M8, -2)</f>
        <v>1800</v>
      </c>
      <c r="H14" s="6">
        <f>ROUND(기준!$B$1*'거창-(노곡)-평학-합천'!M9, -2)</f>
        <v>1600</v>
      </c>
      <c r="I14" s="6"/>
      <c r="J14" s="5"/>
      <c r="K14" s="5"/>
      <c r="L14" s="5"/>
      <c r="M14" s="5" t="s">
        <v>72</v>
      </c>
      <c r="N14" s="5">
        <v>4</v>
      </c>
      <c r="O14" s="5">
        <f>N14+O15</f>
        <v>6.7</v>
      </c>
      <c r="P14" s="5">
        <f>O14+P16</f>
        <v>11.2</v>
      </c>
      <c r="Q14" s="5">
        <f>P14+Q17</f>
        <v>12.7</v>
      </c>
      <c r="R14" s="5">
        <f>Q14+R18</f>
        <v>14.2</v>
      </c>
      <c r="S14" s="5">
        <f>R14+S19</f>
        <v>15.2</v>
      </c>
      <c r="T14" s="5">
        <f>S14+T20</f>
        <v>18.3</v>
      </c>
      <c r="U14" s="5">
        <f>T14+U21</f>
        <v>18.900000000000002</v>
      </c>
      <c r="V14" s="5">
        <f>U14+V22</f>
        <v>20.8</v>
      </c>
      <c r="W14" s="5">
        <f>V14+W23</f>
        <v>23.8</v>
      </c>
      <c r="X14" s="5">
        <f>W14+X24</f>
        <v>25.2</v>
      </c>
      <c r="Y14" s="5">
        <f>X14+Y25</f>
        <v>26.5</v>
      </c>
      <c r="Z14" s="5">
        <f>Y14+Z26</f>
        <v>27.9</v>
      </c>
      <c r="AA14" s="5">
        <f>Z14+AA27</f>
        <v>29.4</v>
      </c>
      <c r="AB14" s="5">
        <f>AA14+AB28</f>
        <v>37.599999999999994</v>
      </c>
    </row>
    <row r="15" spans="1:28" s="3" customFormat="1" ht="27" customHeight="1" x14ac:dyDescent="0.3">
      <c r="A15" s="6">
        <f>ROUND(기준!$B$1*'거창-(노곡)-평학-합천'!N2, -2)</f>
        <v>3800</v>
      </c>
      <c r="B15" s="6">
        <f>ROUND(기준!$B$1*'거창-(노곡)-평학-합천'!N3, -2)</f>
        <v>3300</v>
      </c>
      <c r="C15" s="6">
        <f>ROUND(기준!$B$1*'거창-(노곡)-평학-합천'!N4, -2)</f>
        <v>3200</v>
      </c>
      <c r="D15" s="6">
        <f>ROUND(기준!$B$1*'거창-(노곡)-평학-합천'!N5, -2)</f>
        <v>2900</v>
      </c>
      <c r="E15" s="6">
        <f>ROUND(기준!$B$1*'거창-(노곡)-평학-합천'!N6, -2)</f>
        <v>2600</v>
      </c>
      <c r="F15" s="6">
        <f>ROUND(기준!$B$1*'거창-(노곡)-평학-합천'!N7, -2)</f>
        <v>2000</v>
      </c>
      <c r="G15" s="6">
        <f>ROUND(기준!$B$1*'거창-(노곡)-평학-합천'!N8, -2)</f>
        <v>1800</v>
      </c>
      <c r="H15" s="6">
        <f>ROUND(기준!$B$1*'거창-(노곡)-평학-합천'!N9, -2)</f>
        <v>1600</v>
      </c>
      <c r="I15" s="6">
        <v>1450</v>
      </c>
      <c r="J15" s="6"/>
      <c r="K15" s="5"/>
      <c r="L15" s="5"/>
      <c r="M15" s="5"/>
      <c r="N15" s="5" t="s">
        <v>39</v>
      </c>
      <c r="O15" s="5">
        <v>2.7</v>
      </c>
      <c r="P15" s="5">
        <f>O15+P16</f>
        <v>7.2</v>
      </c>
      <c r="Q15" s="5">
        <f>P15+Q17</f>
        <v>8.6999999999999993</v>
      </c>
      <c r="R15" s="5">
        <f>Q15+R18</f>
        <v>10.199999999999999</v>
      </c>
      <c r="S15" s="5">
        <f>R15+S19</f>
        <v>11.2</v>
      </c>
      <c r="T15" s="5">
        <f>S15+T20</f>
        <v>14.299999999999999</v>
      </c>
      <c r="U15" s="5">
        <f>T15+U21</f>
        <v>14.899999999999999</v>
      </c>
      <c r="V15" s="5">
        <f>U15+V22</f>
        <v>16.799999999999997</v>
      </c>
      <c r="W15" s="5">
        <f>V15+W23</f>
        <v>19.799999999999997</v>
      </c>
      <c r="X15" s="5">
        <f>W15+X24</f>
        <v>21.199999999999996</v>
      </c>
      <c r="Y15" s="5">
        <f>X15+Y25</f>
        <v>22.499999999999996</v>
      </c>
      <c r="Z15" s="5">
        <f>Y15+Z26</f>
        <v>23.899999999999995</v>
      </c>
      <c r="AA15" s="5">
        <f>Z15+AA27</f>
        <v>25.399999999999995</v>
      </c>
      <c r="AB15" s="5">
        <f>AA15+AB28</f>
        <v>33.599999999999994</v>
      </c>
    </row>
    <row r="16" spans="1:28" s="3" customFormat="1" ht="27" customHeight="1" x14ac:dyDescent="0.3">
      <c r="A16" s="6">
        <f>ROUND(기준!$B$1*'거창-(노곡)-평학-합천'!O2, -2)</f>
        <v>4200</v>
      </c>
      <c r="B16" s="6">
        <f>ROUND(기준!$B$1*'거창-(노곡)-평학-합천'!O3, -2)</f>
        <v>3700</v>
      </c>
      <c r="C16" s="6">
        <f>ROUND(기준!$B$1*'거창-(노곡)-평학-합천'!O4, -2)</f>
        <v>3600</v>
      </c>
      <c r="D16" s="6">
        <f>ROUND(기준!$B$1*'거창-(노곡)-평학-합천'!O5, -2)</f>
        <v>3300</v>
      </c>
      <c r="E16" s="6">
        <f>ROUND(기준!$B$1*'거창-(노곡)-평학-합천'!O6, -2)</f>
        <v>3000</v>
      </c>
      <c r="F16" s="6">
        <f>ROUND(기준!$B$1*'거창-(노곡)-평학-합천'!O7, -2)</f>
        <v>2400</v>
      </c>
      <c r="G16" s="6">
        <f>ROUND(기준!$B$1*'거창-(노곡)-평학-합천'!O8, -2)</f>
        <v>2200</v>
      </c>
      <c r="H16" s="6">
        <f>ROUND(기준!$B$1*'거창-(노곡)-평학-합천'!O9, -2)</f>
        <v>2000</v>
      </c>
      <c r="I16" s="6">
        <f>ROUND(기준!$B$1*'거창-(노곡)-평학-합천'!O10, -2)</f>
        <v>1700</v>
      </c>
      <c r="J16" s="6">
        <v>1450</v>
      </c>
      <c r="K16" s="6">
        <v>1450</v>
      </c>
      <c r="L16" s="11"/>
      <c r="M16" s="6">
        <v>1450</v>
      </c>
      <c r="N16" s="5"/>
      <c r="O16" s="5" t="s">
        <v>40</v>
      </c>
      <c r="P16" s="5">
        <v>4.5</v>
      </c>
      <c r="Q16" s="5">
        <f>P16+Q17</f>
        <v>6</v>
      </c>
      <c r="R16" s="5">
        <f>Q16+R18</f>
        <v>7.5</v>
      </c>
      <c r="S16" s="5">
        <f>R16+S19</f>
        <v>8.5</v>
      </c>
      <c r="T16" s="5">
        <f>S16+T20</f>
        <v>11.6</v>
      </c>
      <c r="U16" s="5">
        <f>T16+U21</f>
        <v>12.2</v>
      </c>
      <c r="V16" s="5">
        <f>U16+V22</f>
        <v>14.1</v>
      </c>
      <c r="W16" s="5">
        <f>V16+W23</f>
        <v>17.100000000000001</v>
      </c>
      <c r="X16" s="5">
        <f>W16+X24</f>
        <v>18.5</v>
      </c>
      <c r="Y16" s="5">
        <f>X16+Y25</f>
        <v>19.8</v>
      </c>
      <c r="Z16" s="5">
        <f>Y16+Z26</f>
        <v>21.2</v>
      </c>
      <c r="AA16" s="5">
        <f>Z16+AA27</f>
        <v>22.7</v>
      </c>
      <c r="AB16" s="5">
        <f>AA16+AB28</f>
        <v>30.9</v>
      </c>
    </row>
    <row r="17" spans="1:35" s="3" customFormat="1" ht="27" customHeight="1" x14ac:dyDescent="0.3">
      <c r="A17" s="6">
        <f>ROUND(기준!$B$1*'거창-(노곡)-평학-합천'!P2, -2)</f>
        <v>4900</v>
      </c>
      <c r="B17" s="6">
        <f>ROUND(기준!$B$1*'거창-(노곡)-평학-합천'!P3, -2)</f>
        <v>4300</v>
      </c>
      <c r="C17" s="6">
        <f>ROUND(기준!$B$1*'거창-(노곡)-평학-합천'!P4, -2)</f>
        <v>4200</v>
      </c>
      <c r="D17" s="6">
        <f>ROUND(기준!$B$1*'거창-(노곡)-평학-합천'!P5, -2)</f>
        <v>3900</v>
      </c>
      <c r="E17" s="6">
        <f>ROUND(기준!$B$1*'거창-(노곡)-평학-합천'!P6, -2)</f>
        <v>3600</v>
      </c>
      <c r="F17" s="6">
        <f>ROUND(기준!$B$1*'거창-(노곡)-평학-합천'!P7, -2)</f>
        <v>3000</v>
      </c>
      <c r="G17" s="6">
        <f>ROUND(기준!$B$1*'거창-(노곡)-평학-합천'!P8, -2)</f>
        <v>2800</v>
      </c>
      <c r="H17" s="6">
        <f>ROUND(기준!$B$1*'거창-(노곡)-평학-합천'!P9, -2)</f>
        <v>2600</v>
      </c>
      <c r="I17" s="6">
        <f>ROUND(기준!$B$1*'거창-(노곡)-평학-합천'!P10, -2)</f>
        <v>2400</v>
      </c>
      <c r="J17" s="6">
        <f>ROUND(기준!$B$1*'거창-(노곡)-평학-합천'!P11, -2)</f>
        <v>2000</v>
      </c>
      <c r="K17" s="6">
        <f>ROUND(기준!$B$1*P12, -2)</f>
        <v>1800</v>
      </c>
      <c r="L17" s="6"/>
      <c r="M17" s="6">
        <f>ROUND(기준!$B$1*P14, -2)</f>
        <v>1600</v>
      </c>
      <c r="N17" s="5"/>
      <c r="O17" s="5"/>
      <c r="P17" s="5" t="s">
        <v>41</v>
      </c>
      <c r="Q17" s="5">
        <v>1.5</v>
      </c>
      <c r="R17" s="5">
        <f>Q17+R18</f>
        <v>3</v>
      </c>
      <c r="S17" s="5">
        <f>R17+S19</f>
        <v>4</v>
      </c>
      <c r="T17" s="5">
        <f>S17+T20</f>
        <v>7.1</v>
      </c>
      <c r="U17" s="5">
        <f>T17+U21</f>
        <v>7.6999999999999993</v>
      </c>
      <c r="V17" s="5">
        <f>U17+V22</f>
        <v>9.6</v>
      </c>
      <c r="W17" s="5">
        <f>V17+W23</f>
        <v>12.6</v>
      </c>
      <c r="X17" s="5">
        <f>W17+X24</f>
        <v>14</v>
      </c>
      <c r="Y17" s="5">
        <f>X17+Y25</f>
        <v>15.3</v>
      </c>
      <c r="Z17" s="5">
        <f>Y17+Z26</f>
        <v>16.7</v>
      </c>
      <c r="AA17" s="5">
        <f>Z17+AA27</f>
        <v>18.2</v>
      </c>
      <c r="AB17" s="5">
        <f>AA17+AB28</f>
        <v>26.4</v>
      </c>
    </row>
    <row r="18" spans="1:35" s="3" customFormat="1" ht="27" customHeight="1" x14ac:dyDescent="0.3">
      <c r="A18" s="6">
        <f>ROUND(기준!$B$1*'거창-(노곡)-평학-합천'!Q2, -2)</f>
        <v>5100</v>
      </c>
      <c r="B18" s="6">
        <f>ROUND(기준!$B$1*'거창-(노곡)-평학-합천'!Q3, -2)</f>
        <v>4500</v>
      </c>
      <c r="C18" s="6">
        <f>ROUND(기준!$B$1*'거창-(노곡)-평학-합천'!Q4, -2)</f>
        <v>4400</v>
      </c>
      <c r="D18" s="6">
        <f>ROUND(기준!$B$1*'거창-(노곡)-평학-합천'!Q5, -2)</f>
        <v>4200</v>
      </c>
      <c r="E18" s="6">
        <f>ROUND(기준!$B$1*'거창-(노곡)-평학-합천'!Q6, -2)</f>
        <v>3800</v>
      </c>
      <c r="F18" s="6">
        <f>ROUND(기준!$B$1*'거창-(노곡)-평학-합천'!Q7, -2)</f>
        <v>3300</v>
      </c>
      <c r="G18" s="6">
        <f>ROUND(기준!$B$1*'거창-(노곡)-평학-합천'!Q8, -2)</f>
        <v>3100</v>
      </c>
      <c r="H18" s="6">
        <f>ROUND(기준!$B$1*'거창-(노곡)-평학-합천'!Q9, -2)</f>
        <v>2800</v>
      </c>
      <c r="I18" s="6">
        <f>ROUND(기준!$B$1*'거창-(노곡)-평학-합천'!Q10, -2)</f>
        <v>2600</v>
      </c>
      <c r="J18" s="6">
        <f>ROUND(기준!$B$1*'거창-(노곡)-평학-합천'!Q11, -2)</f>
        <v>2200</v>
      </c>
      <c r="K18" s="6">
        <f>ROUND(기준!$B$1*'거창-(노곡)-평학-합천'!Q12, -2)</f>
        <v>2000</v>
      </c>
      <c r="L18" s="6">
        <v>1450</v>
      </c>
      <c r="M18" s="6">
        <f>ROUND(기준!$B$1*Q14, -2)</f>
        <v>1800</v>
      </c>
      <c r="N18" s="6"/>
      <c r="O18" s="5"/>
      <c r="P18" s="5"/>
      <c r="Q18" s="5" t="s">
        <v>43</v>
      </c>
      <c r="R18" s="5">
        <v>1.5</v>
      </c>
      <c r="S18" s="5">
        <f>R18+S19</f>
        <v>2.5</v>
      </c>
      <c r="T18" s="5">
        <f>S18+T20</f>
        <v>5.6</v>
      </c>
      <c r="U18" s="5">
        <f>T18+U21</f>
        <v>6.1999999999999993</v>
      </c>
      <c r="V18" s="5">
        <f>U18+V22</f>
        <v>8.1</v>
      </c>
      <c r="W18" s="5">
        <f>V18+W23</f>
        <v>11.1</v>
      </c>
      <c r="X18" s="5">
        <f>W18+X24</f>
        <v>12.5</v>
      </c>
      <c r="Y18" s="5">
        <f>X18+Y25</f>
        <v>13.8</v>
      </c>
      <c r="Z18" s="5">
        <f>Y18+Z26</f>
        <v>15.200000000000001</v>
      </c>
      <c r="AA18" s="5">
        <f>Z18+AA27</f>
        <v>16.700000000000003</v>
      </c>
      <c r="AB18" s="5">
        <f>AA18+AB28</f>
        <v>24.900000000000002</v>
      </c>
    </row>
    <row r="19" spans="1:35" s="3" customFormat="1" ht="27" customHeight="1" x14ac:dyDescent="0.3">
      <c r="A19" s="6">
        <f>ROUND(기준!$B$1*'거창-(노곡)-평학-합천'!R2, -2)</f>
        <v>5300</v>
      </c>
      <c r="B19" s="6">
        <f>ROUND(기준!$B$1*'거창-(노곡)-평학-합천'!R3, -2)</f>
        <v>4800</v>
      </c>
      <c r="C19" s="6">
        <f>ROUND(기준!$B$1*'거창-(노곡)-평학-합천'!R4, -2)</f>
        <v>4700</v>
      </c>
      <c r="D19" s="6">
        <f>ROUND(기준!$B$1*'거창-(노곡)-평학-합천'!R5, -2)</f>
        <v>4400</v>
      </c>
      <c r="E19" s="6">
        <f>ROUND(기준!$B$1*'거창-(노곡)-평학-합천'!R6, -2)</f>
        <v>4100</v>
      </c>
      <c r="F19" s="6">
        <f>ROUND(기준!$B$1*'거창-(노곡)-평학-합천'!R7, -2)</f>
        <v>3500</v>
      </c>
      <c r="G19" s="6">
        <f>ROUND(기준!$B$1*'거창-(노곡)-평학-합천'!R8, -2)</f>
        <v>3300</v>
      </c>
      <c r="H19" s="6">
        <f>ROUND(기준!$B$1*'거창-(노곡)-평학-합천'!R9, -2)</f>
        <v>3100</v>
      </c>
      <c r="I19" s="6">
        <f>ROUND(기준!$B$1*'거창-(노곡)-평학-합천'!R10, -2)</f>
        <v>2800</v>
      </c>
      <c r="J19" s="6">
        <f>ROUND(기준!$B$1*'거창-(노곡)-평학-합천'!R11, -2)</f>
        <v>2400</v>
      </c>
      <c r="K19" s="6">
        <f>ROUND(기준!$B$1*'거창-(노곡)-평학-합천'!R12, -2)</f>
        <v>2300</v>
      </c>
      <c r="L19" s="6">
        <f>ROUND(기준!$B$1*'거창-(노곡)-평학-합천'!R13, -2)</f>
        <v>1800</v>
      </c>
      <c r="M19" s="6">
        <f>ROUND(기준!$B$1*R14, -2)</f>
        <v>2100</v>
      </c>
      <c r="N19" s="6">
        <v>1450</v>
      </c>
      <c r="O19" s="6"/>
      <c r="P19" s="5"/>
      <c r="Q19" s="5"/>
      <c r="R19" s="5" t="s">
        <v>42</v>
      </c>
      <c r="S19" s="8">
        <v>1</v>
      </c>
      <c r="T19" s="5">
        <f>S19+T20</f>
        <v>4.0999999999999996</v>
      </c>
      <c r="U19" s="5">
        <f>T19+U21</f>
        <v>4.6999999999999993</v>
      </c>
      <c r="V19" s="5">
        <f>U19+V22</f>
        <v>6.6</v>
      </c>
      <c r="W19" s="5">
        <f>V19+W23</f>
        <v>9.6</v>
      </c>
      <c r="X19" s="5">
        <f>W19+X24</f>
        <v>11</v>
      </c>
      <c r="Y19" s="5">
        <f>X19+Y25</f>
        <v>12.3</v>
      </c>
      <c r="Z19" s="5">
        <f>Y19+Z26</f>
        <v>13.700000000000001</v>
      </c>
      <c r="AA19" s="5">
        <f>Z19+AA27</f>
        <v>15.200000000000001</v>
      </c>
      <c r="AB19" s="5">
        <f>AA19+AB28</f>
        <v>23.4</v>
      </c>
    </row>
    <row r="20" spans="1:35" s="3" customFormat="1" ht="27" customHeight="1" x14ac:dyDescent="0.3">
      <c r="A20" s="6">
        <f>ROUND(기준!$B$1*S2, -2)</f>
        <v>5400</v>
      </c>
      <c r="B20" s="6">
        <f>ROUND(기준!$B$1*'거창-(노곡)-평학-합천'!S3, -2)</f>
        <v>4900</v>
      </c>
      <c r="C20" s="6">
        <f>ROUND(기준!$B$1*'거창-(노곡)-평학-합천'!S4, -2)</f>
        <v>4800</v>
      </c>
      <c r="D20" s="6">
        <f>ROUND(기준!$B$1*'거창-(노곡)-평학-합천'!S5, -2)</f>
        <v>4500</v>
      </c>
      <c r="E20" s="6">
        <f>ROUND(기준!$B$1*'거창-(노곡)-평학-합천'!S6, -2)</f>
        <v>4200</v>
      </c>
      <c r="F20" s="6">
        <f>ROUND(기준!$B$1*'거창-(노곡)-평학-합천'!S7, -2)</f>
        <v>3600</v>
      </c>
      <c r="G20" s="6">
        <f>ROUND(기준!$B$1*'거창-(노곡)-평학-합천'!S8, -2)</f>
        <v>3400</v>
      </c>
      <c r="H20" s="6">
        <f>ROUND(기준!$B$1*'거창-(노곡)-평학-합천'!S9, -2)</f>
        <v>3200</v>
      </c>
      <c r="I20" s="6">
        <f>ROUND(기준!$B$1*'거창-(노곡)-평학-합천'!S10, -2)</f>
        <v>2900</v>
      </c>
      <c r="J20" s="6">
        <f>ROUND(기준!$B$1*'거창-(노곡)-평학-합천'!S11, -2)</f>
        <v>2500</v>
      </c>
      <c r="K20" s="6">
        <f>ROUND(기준!$B$1*'거창-(노곡)-평학-합천'!S12, -2)</f>
        <v>2400</v>
      </c>
      <c r="L20" s="6">
        <f>ROUND(기준!$B$1*'거창-(노곡)-평학-합천'!S13, -2)</f>
        <v>1900</v>
      </c>
      <c r="M20" s="6">
        <f>ROUND(기준!$B$1*'거창-(노곡)-평학-합천'!S14, -2)</f>
        <v>2200</v>
      </c>
      <c r="N20" s="6">
        <f>ROUND(기준!$B$1*'거창-(노곡)-평학-합천'!S15, -2)</f>
        <v>1600</v>
      </c>
      <c r="O20" s="6">
        <v>1450</v>
      </c>
      <c r="P20" s="6"/>
      <c r="Q20" s="10"/>
      <c r="R20" s="8"/>
      <c r="S20" s="8" t="s">
        <v>44</v>
      </c>
      <c r="T20" s="8">
        <v>3.1</v>
      </c>
      <c r="U20" s="5">
        <f>T20+U21</f>
        <v>3.7</v>
      </c>
      <c r="V20" s="5">
        <f>U20+V22</f>
        <v>5.6</v>
      </c>
      <c r="W20" s="5">
        <f>V20+W23</f>
        <v>8.6</v>
      </c>
      <c r="X20" s="5">
        <f>W20+X24</f>
        <v>10</v>
      </c>
      <c r="Y20" s="5">
        <f>X20+Y25</f>
        <v>11.3</v>
      </c>
      <c r="Z20" s="5">
        <f>Y20+Z26</f>
        <v>12.700000000000001</v>
      </c>
      <c r="AA20" s="5">
        <f>Z20+AA27</f>
        <v>14.200000000000001</v>
      </c>
      <c r="AB20" s="5">
        <f>AA20+AB28</f>
        <v>22.4</v>
      </c>
    </row>
    <row r="21" spans="1:35" ht="27" customHeight="1" x14ac:dyDescent="0.3">
      <c r="A21" s="6">
        <f>ROUND(기준!$B$1*T2, -2)</f>
        <v>5900</v>
      </c>
      <c r="B21" s="6">
        <f>ROUND(기준!$B$1*'거창-(노곡)-평학-합천'!T3, -2)</f>
        <v>5300</v>
      </c>
      <c r="C21" s="6">
        <f>ROUND(기준!$B$1*'거창-(노곡)-평학-합천'!T4, -2)</f>
        <v>5200</v>
      </c>
      <c r="D21" s="6">
        <f>ROUND(기준!$B$1*'거창-(노곡)-평학-합천'!T5, -2)</f>
        <v>5000</v>
      </c>
      <c r="E21" s="6">
        <f>ROUND(기준!$B$1*'거창-(노곡)-평학-합천'!T6, -2)</f>
        <v>4700</v>
      </c>
      <c r="F21" s="6">
        <f>ROUND(기준!$B$1*'거창-(노곡)-평학-합천'!T7, -2)</f>
        <v>4100</v>
      </c>
      <c r="G21" s="6">
        <f>ROUND(기준!$B$1*'거창-(노곡)-평학-합천'!T8, -2)</f>
        <v>3900</v>
      </c>
      <c r="H21" s="6">
        <f>ROUND(기준!$B$1*'거창-(노곡)-평학-합천'!T9, -2)</f>
        <v>3700</v>
      </c>
      <c r="I21" s="6">
        <f>ROUND(기준!$B$1*'거창-(노곡)-평학-합천'!T10, -2)</f>
        <v>3400</v>
      </c>
      <c r="J21" s="6">
        <f>ROUND(기준!$B$1*'거창-(노곡)-평학-합천'!T11, -2)</f>
        <v>3000</v>
      </c>
      <c r="K21" s="6">
        <f>ROUND(기준!$B$1*'거창-(노곡)-평학-합천'!T12, -2)</f>
        <v>2800</v>
      </c>
      <c r="L21" s="6">
        <f>ROUND(기준!$B$1*'거창-(노곡)-평학-합천'!T13, -2)</f>
        <v>2400</v>
      </c>
      <c r="M21" s="6">
        <f>ROUND(기준!$B$1*'거창-(노곡)-평학-합천'!T14, -2)</f>
        <v>2700</v>
      </c>
      <c r="N21" s="6">
        <f>ROUND(기준!$B$1*'거창-(노곡)-평학-합천'!T15, -2)</f>
        <v>2100</v>
      </c>
      <c r="O21" s="6">
        <f>ROUND(기준!$B$1*'거창-(노곡)-평학-합천'!T16, -2)</f>
        <v>1700</v>
      </c>
      <c r="P21" s="6"/>
      <c r="Q21" s="6"/>
      <c r="R21" s="9"/>
      <c r="S21" s="8"/>
      <c r="T21" s="8" t="s">
        <v>45</v>
      </c>
      <c r="U21" s="8">
        <v>0.6</v>
      </c>
      <c r="V21" s="5">
        <f>U21+V22</f>
        <v>2.5</v>
      </c>
      <c r="W21" s="5">
        <f>V21+W23</f>
        <v>5.5</v>
      </c>
      <c r="X21" s="5">
        <f>W21+X24</f>
        <v>6.9</v>
      </c>
      <c r="Y21" s="5">
        <f>X21+Y25</f>
        <v>8.2000000000000011</v>
      </c>
      <c r="Z21" s="5">
        <f>Y21+Z26</f>
        <v>9.6000000000000014</v>
      </c>
      <c r="AA21" s="5">
        <f>Z21+AA27</f>
        <v>11.100000000000001</v>
      </c>
      <c r="AB21" s="5">
        <f>AA21+AB28</f>
        <v>19.3</v>
      </c>
      <c r="AC21" s="3"/>
      <c r="AD21" s="3"/>
      <c r="AE21" s="3"/>
      <c r="AF21" s="3"/>
      <c r="AG21" s="3"/>
      <c r="AH21" s="3"/>
      <c r="AI21" s="3"/>
    </row>
    <row r="22" spans="1:35" ht="27" customHeight="1" x14ac:dyDescent="0.3">
      <c r="A22" s="6">
        <f>ROUND(기준!$B$1*U2, -2)</f>
        <v>6000</v>
      </c>
      <c r="B22" s="6">
        <f>ROUND(기준!$B$1*'거창-(노곡)-평학-합천'!U3, -2)</f>
        <v>5400</v>
      </c>
      <c r="C22" s="6">
        <f>ROUND(기준!$B$1*'거창-(노곡)-평학-합천'!U4, -2)</f>
        <v>5300</v>
      </c>
      <c r="D22" s="6">
        <f>ROUND(기준!$B$1*'거창-(노곡)-평학-합천'!U5, -2)</f>
        <v>5100</v>
      </c>
      <c r="E22" s="6">
        <f>ROUND(기준!$B$1*'거창-(노곡)-평학-합천'!U6, -2)</f>
        <v>4700</v>
      </c>
      <c r="F22" s="6">
        <f>ROUND(기준!$B$1*'거창-(노곡)-평학-합천'!U7, -2)</f>
        <v>4200</v>
      </c>
      <c r="G22" s="6">
        <f>ROUND(기준!$B$1*'거창-(노곡)-평학-합천'!U8, -2)</f>
        <v>4000</v>
      </c>
      <c r="H22" s="6">
        <f>ROUND(기준!$B$1*'거창-(노곡)-평학-합천'!U9, -2)</f>
        <v>3700</v>
      </c>
      <c r="I22" s="6">
        <f>ROUND(기준!$B$1*'거창-(노곡)-평학-합천'!U10, -2)</f>
        <v>3500</v>
      </c>
      <c r="J22" s="6">
        <f>ROUND(기준!$B$1*'거창-(노곡)-평학-합천'!U11, -2)</f>
        <v>3100</v>
      </c>
      <c r="K22" s="6">
        <f>ROUND(기준!$B$1*'거창-(노곡)-평학-합천'!U12, -2)</f>
        <v>2900</v>
      </c>
      <c r="L22" s="6">
        <f>ROUND(기준!$B$1*'거창-(노곡)-평학-합천'!U13, -2)</f>
        <v>2500</v>
      </c>
      <c r="M22" s="6">
        <f>ROUND(기준!$B$1*'거창-(노곡)-평학-합천'!U14, -2)</f>
        <v>2700</v>
      </c>
      <c r="N22" s="6">
        <f>ROUND(기준!$B$1*'거창-(노곡)-평학-합천'!U15, -2)</f>
        <v>2200</v>
      </c>
      <c r="O22" s="6">
        <f>ROUND(기준!$B$1*'거창-(노곡)-평학-합천'!U16, -2)</f>
        <v>1800</v>
      </c>
      <c r="P22" s="6"/>
      <c r="Q22" s="6"/>
      <c r="R22" s="6"/>
      <c r="S22" s="9"/>
      <c r="T22" s="9"/>
      <c r="U22" s="8" t="s">
        <v>46</v>
      </c>
      <c r="V22" s="8">
        <v>1.9</v>
      </c>
      <c r="W22" s="5">
        <f>V22+W23</f>
        <v>4.9000000000000004</v>
      </c>
      <c r="X22" s="5">
        <f>W22+X24</f>
        <v>6.3000000000000007</v>
      </c>
      <c r="Y22" s="5">
        <f>X22+Y25</f>
        <v>7.6000000000000005</v>
      </c>
      <c r="Z22" s="5">
        <f>Y22+Z26</f>
        <v>9</v>
      </c>
      <c r="AA22" s="5">
        <f>Z22+AA27</f>
        <v>10.5</v>
      </c>
      <c r="AB22" s="5">
        <f>AA22+AB28</f>
        <v>18.7</v>
      </c>
      <c r="AC22" s="3"/>
      <c r="AD22" s="3"/>
      <c r="AE22" s="3"/>
      <c r="AF22" s="3"/>
      <c r="AG22" s="3"/>
      <c r="AH22" s="3"/>
      <c r="AI22" s="3"/>
    </row>
    <row r="23" spans="1:35" ht="27" customHeight="1" x14ac:dyDescent="0.3">
      <c r="A23" s="6">
        <f>ROUND(기준!$B$1*V2, -2)</f>
        <v>6300</v>
      </c>
      <c r="B23" s="6">
        <f>ROUND(기준!$B$1*'거창-(노곡)-평학-합천'!V3, -2)</f>
        <v>5700</v>
      </c>
      <c r="C23" s="6">
        <f>ROUND(기준!$B$1*'거창-(노곡)-평학-합천'!V4, -2)</f>
        <v>5600</v>
      </c>
      <c r="D23" s="6">
        <f>ROUND(기준!$B$1*'거창-(노곡)-평학-합천'!V5, -2)</f>
        <v>5300</v>
      </c>
      <c r="E23" s="6">
        <f>ROUND(기준!$B$1*'거창-(노곡)-평학-합천'!V6, -2)</f>
        <v>5000</v>
      </c>
      <c r="F23" s="6">
        <f>ROUND(기준!$B$1*'거창-(노곡)-평학-합천'!V7, -2)</f>
        <v>4400</v>
      </c>
      <c r="G23" s="6">
        <f>ROUND(기준!$B$1*'거창-(노곡)-평학-합천'!V8, -2)</f>
        <v>4200</v>
      </c>
      <c r="H23" s="6">
        <f>ROUND(기준!$B$1*'거창-(노곡)-평학-합천'!V9, -2)</f>
        <v>4000</v>
      </c>
      <c r="I23" s="6">
        <f>ROUND(기준!$B$1*'거창-(노곡)-평학-합천'!V10, -2)</f>
        <v>3700</v>
      </c>
      <c r="J23" s="6">
        <f>ROUND(기준!$B$1*'거창-(노곡)-평학-합천'!V11, -2)</f>
        <v>3400</v>
      </c>
      <c r="K23" s="6">
        <f>ROUND(기준!$B$1*'거창-(노곡)-평학-합천'!V12, -2)</f>
        <v>3200</v>
      </c>
      <c r="L23" s="6">
        <f>ROUND(기준!$B$1*'거창-(노곡)-평학-합천'!V13, -2)</f>
        <v>2700</v>
      </c>
      <c r="M23" s="6">
        <f>ROUND(기준!$B$1*'거창-(노곡)-평학-합천'!V14, -2)</f>
        <v>3000</v>
      </c>
      <c r="N23" s="6">
        <f>ROUND(기준!$B$1*'거창-(노곡)-평학-합천'!V15, -2)</f>
        <v>2400</v>
      </c>
      <c r="O23" s="6">
        <f>ROUND(기준!$B$1*'거창-(노곡)-평학-합천'!V16, -2)</f>
        <v>2000</v>
      </c>
      <c r="P23" s="6">
        <v>1450</v>
      </c>
      <c r="Q23" s="6">
        <v>1450</v>
      </c>
      <c r="R23" s="6"/>
      <c r="S23" s="6"/>
      <c r="T23" s="9"/>
      <c r="U23" s="8" t="s">
        <v>54</v>
      </c>
      <c r="V23" s="8" t="s">
        <v>47</v>
      </c>
      <c r="W23" s="8">
        <v>3</v>
      </c>
      <c r="X23" s="5">
        <f>W23+X24</f>
        <v>4.4000000000000004</v>
      </c>
      <c r="Y23" s="5">
        <f>X23+Y25</f>
        <v>5.7</v>
      </c>
      <c r="Z23" s="5">
        <f>Y23+Z26</f>
        <v>7.1</v>
      </c>
      <c r="AA23" s="5">
        <f>Z23+AA27</f>
        <v>8.6</v>
      </c>
      <c r="AB23" s="5">
        <f>AA23+AB28</f>
        <v>16.799999999999997</v>
      </c>
      <c r="AC23" s="3"/>
      <c r="AD23" s="3"/>
      <c r="AE23" s="3"/>
      <c r="AF23" s="3"/>
      <c r="AG23" s="3"/>
      <c r="AH23" s="3"/>
      <c r="AI23" s="3"/>
    </row>
    <row r="24" spans="1:35" ht="27" customHeight="1" x14ac:dyDescent="0.3">
      <c r="A24" s="6">
        <f>ROUND(기준!$B$1*W2, -2)</f>
        <v>6700</v>
      </c>
      <c r="B24" s="6">
        <f>ROUND(기준!$B$1*'거창-(노곡)-평학-합천'!W3, -2)</f>
        <v>6100</v>
      </c>
      <c r="C24" s="6">
        <f>ROUND(기준!$B$1*'거창-(노곡)-평학-합천'!W4, -2)</f>
        <v>6000</v>
      </c>
      <c r="D24" s="6">
        <f>ROUND(기준!$B$1*'거창-(노곡)-평학-합천'!W5, -2)</f>
        <v>5800</v>
      </c>
      <c r="E24" s="6">
        <f>ROUND(기준!$B$1*'거창-(노곡)-평학-합천'!W6, -2)</f>
        <v>5400</v>
      </c>
      <c r="F24" s="6">
        <f>ROUND(기준!$B$1*'거창-(노곡)-평학-합천'!W7, -2)</f>
        <v>4900</v>
      </c>
      <c r="G24" s="6">
        <f>ROUND(기준!$B$1*'거창-(노곡)-평학-합천'!W8, -2)</f>
        <v>4700</v>
      </c>
      <c r="H24" s="6">
        <f>ROUND(기준!$B$1*'거창-(노곡)-평학-합천'!W9, -2)</f>
        <v>4500</v>
      </c>
      <c r="I24" s="6">
        <f>ROUND(기준!$B$1*'거창-(노곡)-평학-합천'!W10, -2)</f>
        <v>4200</v>
      </c>
      <c r="J24" s="6">
        <f>ROUND(기준!$B$1*'거창-(노곡)-평학-합천'!W11, -2)</f>
        <v>3800</v>
      </c>
      <c r="K24" s="6">
        <f>ROUND(기준!$B$1*'거창-(노곡)-평학-합천'!W12, -2)</f>
        <v>3600</v>
      </c>
      <c r="L24" s="6">
        <f>ROUND(기준!$B$1*'거창-(노곡)-평학-합천'!W13, -2)</f>
        <v>3200</v>
      </c>
      <c r="M24" s="6">
        <f>ROUND(기준!$B$1*'거창-(노곡)-평학-합천'!W14, -2)</f>
        <v>3500</v>
      </c>
      <c r="N24" s="6">
        <f>ROUND(기준!$B$1*'거창-(노곡)-평학-합천'!W15, -2)</f>
        <v>2900</v>
      </c>
      <c r="O24" s="6">
        <f>ROUND(기준!$B$1*'거창-(노곡)-평학-합천'!W16, -2)</f>
        <v>2500</v>
      </c>
      <c r="P24" s="6">
        <f>ROUND(기준!$B$1*'거창-(노곡)-평학-합천'!W17, -2)</f>
        <v>1800</v>
      </c>
      <c r="Q24" s="6">
        <f>ROUND(기준!$B$1*'거창-(노곡)-평학-합천'!W18, -2)</f>
        <v>1600</v>
      </c>
      <c r="R24" s="6">
        <v>1450</v>
      </c>
      <c r="S24" s="6"/>
      <c r="T24" s="6"/>
      <c r="U24" s="8"/>
      <c r="V24" s="8"/>
      <c r="W24" s="8" t="s">
        <v>48</v>
      </c>
      <c r="X24" s="8">
        <v>1.4</v>
      </c>
      <c r="Y24" s="5">
        <f>X24+Y25</f>
        <v>2.7</v>
      </c>
      <c r="Z24" s="5">
        <f>Y24+Z26</f>
        <v>4.0999999999999996</v>
      </c>
      <c r="AA24" s="5">
        <f>Z24+AA27</f>
        <v>5.6</v>
      </c>
      <c r="AB24" s="5">
        <f>AA24+AB28</f>
        <v>13.799999999999999</v>
      </c>
      <c r="AC24" s="3"/>
      <c r="AD24" s="3"/>
      <c r="AE24" s="3"/>
      <c r="AF24" s="3"/>
      <c r="AG24" s="3"/>
      <c r="AH24" s="3"/>
      <c r="AI24" s="3"/>
    </row>
    <row r="25" spans="1:35" ht="27" customHeight="1" x14ac:dyDescent="0.3">
      <c r="A25" s="6">
        <f>ROUND(기준!$B$1*X2, -2)</f>
        <v>6900</v>
      </c>
      <c r="B25" s="6">
        <f>ROUND(기준!$B$1*X3, -2)</f>
        <v>6400</v>
      </c>
      <c r="C25" s="6">
        <f>ROUND(기준!$B$1*'거창-(노곡)-평학-합천'!X4, -2)</f>
        <v>6200</v>
      </c>
      <c r="D25" s="6">
        <f>ROUND(기준!$B$1*'거창-(노곡)-평학-합천'!X5, -2)</f>
        <v>6000</v>
      </c>
      <c r="E25" s="6">
        <f>ROUND(기준!$B$1*'거창-(노곡)-평학-합천'!X6, -2)</f>
        <v>5700</v>
      </c>
      <c r="F25" s="6">
        <f>ROUND(기준!$B$1*'거창-(노곡)-평학-합천'!X7, -2)</f>
        <v>5100</v>
      </c>
      <c r="G25" s="6">
        <f>ROUND(기준!$B$1*'거창-(노곡)-평학-합천'!X8, -2)</f>
        <v>4900</v>
      </c>
      <c r="H25" s="6">
        <f>ROUND(기준!$B$1*'거창-(노곡)-평학-합천'!X9, -2)</f>
        <v>4700</v>
      </c>
      <c r="I25" s="6">
        <f>ROUND(기준!$B$1*'거창-(노곡)-평학-합천'!X10, -2)</f>
        <v>4400</v>
      </c>
      <c r="J25" s="6">
        <f>ROUND(기준!$B$1*'거창-(노곡)-평학-합천'!X11, -2)</f>
        <v>4000</v>
      </c>
      <c r="K25" s="6">
        <f>ROUND(기준!$B$1*'거창-(노곡)-평학-합천'!X12, -2)</f>
        <v>3900</v>
      </c>
      <c r="L25" s="6">
        <f>ROUND(기준!$B$1*'거창-(노곡)-평학-합천'!X13, -2)</f>
        <v>3400</v>
      </c>
      <c r="M25" s="6">
        <f>ROUND(기준!$B$1*'거창-(노곡)-평학-합천'!X14, -2)</f>
        <v>3700</v>
      </c>
      <c r="N25" s="6">
        <f>ROUND(기준!$B$1*'거창-(노곡)-평학-합천'!X15, -2)</f>
        <v>3100</v>
      </c>
      <c r="O25" s="6">
        <f>ROUND(기준!$B$1*'거창-(노곡)-평학-합천'!X16, -2)</f>
        <v>2700</v>
      </c>
      <c r="P25" s="6">
        <f>ROUND(기준!$B$1*'거창-(노곡)-평학-합천'!X17, -2)</f>
        <v>2000</v>
      </c>
      <c r="Q25" s="6">
        <f>ROUND(기준!$B$1*'거창-(노곡)-평학-합천'!X18, -2)</f>
        <v>1800</v>
      </c>
      <c r="R25" s="6">
        <f>ROUND(기준!$B$1*'거창-(노곡)-평학-합천'!X19, -2)</f>
        <v>1600</v>
      </c>
      <c r="S25" s="6">
        <v>1450</v>
      </c>
      <c r="T25" s="6"/>
      <c r="U25" s="6"/>
      <c r="V25" s="8"/>
      <c r="W25" s="8"/>
      <c r="X25" s="8" t="s">
        <v>49</v>
      </c>
      <c r="Y25" s="8">
        <v>1.3</v>
      </c>
      <c r="Z25" s="5">
        <f>Y25+Z26</f>
        <v>2.7</v>
      </c>
      <c r="AA25" s="5">
        <f>Z25+AA27</f>
        <v>4.2</v>
      </c>
      <c r="AB25" s="5">
        <f>AA25+AB28</f>
        <v>12.399999999999999</v>
      </c>
      <c r="AC25" s="3"/>
      <c r="AD25" s="3"/>
      <c r="AE25" s="3"/>
      <c r="AF25" s="3"/>
      <c r="AG25" s="3"/>
      <c r="AH25" s="3"/>
      <c r="AI25" s="3"/>
    </row>
    <row r="26" spans="1:35" ht="27" customHeight="1" x14ac:dyDescent="0.3">
      <c r="A26" s="6">
        <f>ROUND(기준!$B$1*Y2, -2)</f>
        <v>7100</v>
      </c>
      <c r="B26" s="6">
        <f>ROUND(기준!$B$1*Y3, -2)</f>
        <v>6500</v>
      </c>
      <c r="C26" s="6">
        <f>ROUND(기준!$B$1*Y4, -2)</f>
        <v>6400</v>
      </c>
      <c r="D26" s="6">
        <f>ROUND(기준!$B$1*'거창-(노곡)-평학-합천'!Y5, -2)</f>
        <v>6200</v>
      </c>
      <c r="E26" s="6">
        <f>ROUND(기준!$B$1*'거창-(노곡)-평학-합천'!Y6, -2)</f>
        <v>5800</v>
      </c>
      <c r="F26" s="6">
        <f>ROUND(기준!$B$1*'거창-(노곡)-평학-합천'!Y7, -2)</f>
        <v>5300</v>
      </c>
      <c r="G26" s="6">
        <f>ROUND(기준!$B$1*'거창-(노곡)-평학-합천'!Y8, -2)</f>
        <v>5100</v>
      </c>
      <c r="H26" s="6">
        <f>ROUND(기준!$B$1*'거창-(노곡)-평학-합천'!Y9, -2)</f>
        <v>4900</v>
      </c>
      <c r="I26" s="6">
        <f>ROUND(기준!$B$1*'거창-(노곡)-평학-합천'!Y10, -2)</f>
        <v>4600</v>
      </c>
      <c r="J26" s="6">
        <f>ROUND(기준!$B$1*'거창-(노곡)-평학-합천'!Y11, -2)</f>
        <v>4200</v>
      </c>
      <c r="K26" s="6">
        <f>ROUND(기준!$B$1*'거창-(노곡)-평학-합천'!Y12, -2)</f>
        <v>4000</v>
      </c>
      <c r="L26" s="6">
        <f>ROUND(기준!$B$1*'거창-(노곡)-평학-합천'!Y13, -2)</f>
        <v>3600</v>
      </c>
      <c r="M26" s="6">
        <f>ROUND(기준!$B$1*'거창-(노곡)-평학-합천'!Y14, -2)</f>
        <v>3900</v>
      </c>
      <c r="N26" s="6">
        <f>ROUND(기준!$B$1*'거창-(노곡)-평학-합천'!Y15, -2)</f>
        <v>3300</v>
      </c>
      <c r="O26" s="6">
        <f>ROUND(기준!$B$1*'거창-(노곡)-평학-합천'!Y16, -2)</f>
        <v>2900</v>
      </c>
      <c r="P26" s="6">
        <f>ROUND(기준!$B$1*'거창-(노곡)-평학-합천'!Y17, -2)</f>
        <v>2200</v>
      </c>
      <c r="Q26" s="6">
        <f>ROUND(기준!$B$1*'거창-(노곡)-평학-합천'!Y18, -2)</f>
        <v>2000</v>
      </c>
      <c r="R26" s="6">
        <f>ROUND(기준!$B$1*'거창-(노곡)-평학-합천'!Y19, -2)</f>
        <v>1800</v>
      </c>
      <c r="S26" s="6">
        <f>ROUND(기준!$B$1*'거창-(노곡)-평학-합천'!Y20, -2)</f>
        <v>1600</v>
      </c>
      <c r="T26" s="6"/>
      <c r="U26" s="6"/>
      <c r="V26" s="6"/>
      <c r="W26" s="8"/>
      <c r="X26" s="12" t="s">
        <v>51</v>
      </c>
      <c r="Y26" s="8" t="s">
        <v>50</v>
      </c>
      <c r="Z26" s="8">
        <v>1.4</v>
      </c>
      <c r="AA26" s="5">
        <f>Z26+AA27</f>
        <v>2.9</v>
      </c>
      <c r="AB26" s="5">
        <f>AA26+AB28</f>
        <v>11.1</v>
      </c>
      <c r="AC26" s="3"/>
      <c r="AD26" s="3"/>
      <c r="AE26" s="3"/>
      <c r="AF26" s="3"/>
      <c r="AG26" s="3"/>
      <c r="AH26" s="3"/>
      <c r="AI26" s="3"/>
    </row>
    <row r="27" spans="1:35" ht="27" customHeight="1" x14ac:dyDescent="0.3">
      <c r="A27" s="6">
        <f>ROUND(기준!$B$1*Z2, -2)</f>
        <v>7300</v>
      </c>
      <c r="B27" s="6">
        <f>ROUND(기준!$B$1*Z3, -2)</f>
        <v>6700</v>
      </c>
      <c r="C27" s="6">
        <f>ROUND(기준!$B$1*Z4, -2)</f>
        <v>6600</v>
      </c>
      <c r="D27" s="6">
        <f>ROUND(기준!$B$1*Z5, -2)</f>
        <v>6400</v>
      </c>
      <c r="E27" s="6">
        <f>ROUND(기준!$B$1*'거창-(노곡)-평학-합천'!Z6, -2)</f>
        <v>6000</v>
      </c>
      <c r="F27" s="6">
        <f>ROUND(기준!$B$1*'거창-(노곡)-평학-합천'!Z7, -2)</f>
        <v>5500</v>
      </c>
      <c r="G27" s="6">
        <f>ROUND(기준!$B$1*'거창-(노곡)-평학-합천'!Z8, -2)</f>
        <v>5300</v>
      </c>
      <c r="H27" s="6">
        <f>ROUND(기준!$B$1*'거창-(노곡)-평학-합천'!Z9, -2)</f>
        <v>5100</v>
      </c>
      <c r="I27" s="6">
        <f>ROUND(기준!$B$1*'거창-(노곡)-평학-합천'!Z10, -2)</f>
        <v>4800</v>
      </c>
      <c r="J27" s="6">
        <f>ROUND(기준!$B$1*'거창-(노곡)-평학-합천'!Z11, -2)</f>
        <v>4400</v>
      </c>
      <c r="K27" s="6">
        <f>ROUND(기준!$B$1*'거창-(노곡)-평학-합천'!Z12, -2)</f>
        <v>4200</v>
      </c>
      <c r="L27" s="6">
        <f>ROUND(기준!$B$1*'거창-(노곡)-평학-합천'!Z13, -2)</f>
        <v>3800</v>
      </c>
      <c r="M27" s="6">
        <f>ROUND(기준!$B$1*'거창-(노곡)-평학-합천'!Z14, -2)</f>
        <v>4100</v>
      </c>
      <c r="N27" s="6">
        <f>ROUND(기준!$B$1*'거창-(노곡)-평학-합천'!Z15, -2)</f>
        <v>3500</v>
      </c>
      <c r="O27" s="6">
        <f>ROUND(기준!$B$1*'거창-(노곡)-평학-합천'!Z16, -2)</f>
        <v>3100</v>
      </c>
      <c r="P27" s="6">
        <f>ROUND(기준!$B$1*'거창-(노곡)-평학-합천'!Z17, -2)</f>
        <v>2400</v>
      </c>
      <c r="Q27" s="6">
        <f>ROUND(기준!$B$1*'거창-(노곡)-평학-합천'!Z18, -2)</f>
        <v>2200</v>
      </c>
      <c r="R27" s="6">
        <f>ROUND(기준!$B$1*'거창-(노곡)-평학-합천'!Z19, -2)</f>
        <v>2000</v>
      </c>
      <c r="S27" s="6">
        <f>ROUND(기준!$B$1*'거창-(노곡)-평학-합천'!Z20, -2)</f>
        <v>1800</v>
      </c>
      <c r="T27" s="6">
        <v>1450</v>
      </c>
      <c r="U27" s="6"/>
      <c r="V27" s="6"/>
      <c r="W27" s="6"/>
      <c r="X27" s="8"/>
      <c r="Y27" s="8" t="s">
        <v>55</v>
      </c>
      <c r="Z27" s="8" t="s">
        <v>52</v>
      </c>
      <c r="AA27" s="8">
        <v>1.5</v>
      </c>
      <c r="AB27" s="5">
        <f>AA27+AB28</f>
        <v>9.6999999999999993</v>
      </c>
      <c r="AC27" s="3"/>
      <c r="AD27" s="3"/>
      <c r="AE27" s="3"/>
      <c r="AF27" s="3"/>
      <c r="AG27" s="3"/>
      <c r="AH27" s="3"/>
      <c r="AI27" s="3"/>
    </row>
    <row r="28" spans="1:35" ht="27" customHeight="1" x14ac:dyDescent="0.3">
      <c r="A28" s="6">
        <f>ROUND(기준!$B$1*AA2, -2)</f>
        <v>7500</v>
      </c>
      <c r="B28" s="6">
        <f>ROUND(기준!$B$1*AA3, -2)</f>
        <v>7000</v>
      </c>
      <c r="C28" s="6">
        <f>ROUND(기준!$B$1*AA4, -2)</f>
        <v>6900</v>
      </c>
      <c r="D28" s="6">
        <f>ROUND(기준!$B$1*AA5, -2)</f>
        <v>6600</v>
      </c>
      <c r="E28" s="6">
        <f>ROUND(기준!$B$1*AA6, -2)</f>
        <v>6300</v>
      </c>
      <c r="F28" s="6">
        <f>ROUND(기준!$B$1*'거창-(노곡)-평학-합천'!AA7, -2)</f>
        <v>5700</v>
      </c>
      <c r="G28" s="6">
        <f>ROUND(기준!$B$1*'거창-(노곡)-평학-합천'!AA8, -2)</f>
        <v>5500</v>
      </c>
      <c r="H28" s="6">
        <f>ROUND(기준!$B$1*'거창-(노곡)-평학-합천'!AA9, -2)</f>
        <v>5300</v>
      </c>
      <c r="I28" s="6">
        <f>ROUND(기준!$B$1*'거창-(노곡)-평학-합천'!AA10, -2)</f>
        <v>5000</v>
      </c>
      <c r="J28" s="6">
        <f>ROUND(기준!$B$1*'거창-(노곡)-평학-합천'!AA11, -2)</f>
        <v>4600</v>
      </c>
      <c r="K28" s="6">
        <f>ROUND(기준!$B$1*'거창-(노곡)-평학-합천'!AA12, -2)</f>
        <v>4500</v>
      </c>
      <c r="L28" s="6">
        <f>ROUND(기준!$B$1*'거창-(노곡)-평학-합천'!AA13, -2)</f>
        <v>4000</v>
      </c>
      <c r="M28" s="6">
        <f>ROUND(기준!$B$1*'거창-(노곡)-평학-합천'!AA14, -2)</f>
        <v>4300</v>
      </c>
      <c r="N28" s="6">
        <f>ROUND(기준!$B$1*'거창-(노곡)-평학-합천'!AA15, -2)</f>
        <v>3700</v>
      </c>
      <c r="O28" s="6">
        <f>ROUND(기준!$B$1*'거창-(노곡)-평학-합천'!AA16, -2)</f>
        <v>3300</v>
      </c>
      <c r="P28" s="6">
        <f>ROUND(기준!$B$1*'거창-(노곡)-평학-합천'!AA17, -2)</f>
        <v>2600</v>
      </c>
      <c r="Q28" s="6">
        <f>ROUND(기준!$B$1*'거창-(노곡)-평학-합천'!AA18, -2)</f>
        <v>2400</v>
      </c>
      <c r="R28" s="6">
        <f>ROUND(기준!$B$1*'거창-(노곡)-평학-합천'!AA19, -2)</f>
        <v>2200</v>
      </c>
      <c r="S28" s="6">
        <f>ROUND(기준!$B$1*'거창-(노곡)-평학-합천'!AA20, -2)</f>
        <v>2100</v>
      </c>
      <c r="T28" s="6">
        <f>ROUND(기준!$B$1*'거창-(노곡)-평학-합천'!AA21, -2)</f>
        <v>1600</v>
      </c>
      <c r="U28" s="6">
        <v>1450</v>
      </c>
      <c r="V28" s="6">
        <v>1450</v>
      </c>
      <c r="W28" s="6">
        <v>1450</v>
      </c>
      <c r="X28" s="6">
        <v>1450</v>
      </c>
      <c r="Y28" s="6">
        <v>1450</v>
      </c>
      <c r="Z28" s="8"/>
      <c r="AA28" s="8" t="s">
        <v>53</v>
      </c>
      <c r="AB28" s="8">
        <v>8.1999999999999993</v>
      </c>
      <c r="AC28" s="3"/>
      <c r="AD28" s="3"/>
      <c r="AE28" s="3"/>
      <c r="AF28" s="3"/>
      <c r="AG28" s="3"/>
      <c r="AH28" s="3"/>
      <c r="AI28" s="3"/>
    </row>
    <row r="29" spans="1:35" ht="27" customHeight="1" x14ac:dyDescent="0.3">
      <c r="A29" s="6">
        <v>5800</v>
      </c>
      <c r="B29" s="6">
        <v>4800</v>
      </c>
      <c r="C29" s="6">
        <v>4700</v>
      </c>
      <c r="D29" s="6">
        <v>4400</v>
      </c>
      <c r="E29" s="6">
        <v>4100</v>
      </c>
      <c r="F29" s="6">
        <v>3600</v>
      </c>
      <c r="G29" s="6">
        <v>3400</v>
      </c>
      <c r="H29" s="6">
        <v>3200</v>
      </c>
      <c r="I29" s="6">
        <v>3100</v>
      </c>
      <c r="J29" s="6">
        <f>ROUND(기준!$B$1*'거창-(노곡)-평학-합천'!AB11, -2)</f>
        <v>5800</v>
      </c>
      <c r="K29" s="6">
        <f>ROUND(기준!$B$1*'거창-(노곡)-평학-합천'!AB12, -2)</f>
        <v>5700</v>
      </c>
      <c r="L29" s="6">
        <f>ROUND(기준!$B$1*'거창-(노곡)-평학-합천'!AB13, -2)</f>
        <v>5200</v>
      </c>
      <c r="M29" s="6">
        <f>ROUND(기준!$B$1*'거창-(노곡)-평학-합천'!AB14, -2)</f>
        <v>5500</v>
      </c>
      <c r="N29" s="6">
        <f>ROUND(기준!$B$1*'거창-(노곡)-평학-합천'!AB15, -2)</f>
        <v>4900</v>
      </c>
      <c r="O29" s="6">
        <f>ROUND(기준!$B$1*'거창-(노곡)-평학-합천'!AB16, -2)</f>
        <v>4500</v>
      </c>
      <c r="P29" s="6">
        <f>ROUND(기준!$B$1*'거창-(노곡)-평학-합천'!AB17, -2)</f>
        <v>3800</v>
      </c>
      <c r="Q29" s="6">
        <f>ROUND(기준!$B$1*'거창-(노곡)-평학-합천'!AB18, -2)</f>
        <v>3600</v>
      </c>
      <c r="R29" s="6">
        <f>ROUND(기준!$B$1*'거창-(노곡)-평학-합천'!AB19, -2)</f>
        <v>3400</v>
      </c>
      <c r="S29" s="6">
        <f>ROUND(기준!$B$1*'거창-(노곡)-평학-합천'!AB20, -2)</f>
        <v>3300</v>
      </c>
      <c r="T29" s="6">
        <f>ROUND(기준!$B$1*'거창-(노곡)-평학-합천'!AB21, -2)</f>
        <v>2800</v>
      </c>
      <c r="U29" s="6">
        <f>ROUND(기준!$B$1*'거창-(노곡)-평학-합천'!AB22, -2)</f>
        <v>2700</v>
      </c>
      <c r="V29" s="6">
        <f>ROUND(기준!$B$1*'거창-(노곡)-평학-합천'!AB23, -2)</f>
        <v>2400</v>
      </c>
      <c r="W29" s="6">
        <f>ROUND(기준!$B$1*'거창-(노곡)-평학-합천'!AB24, -2)</f>
        <v>2000</v>
      </c>
      <c r="X29" s="6">
        <f>ROUND(기준!$B$1*AB25, -2)</f>
        <v>1800</v>
      </c>
      <c r="Y29" s="6">
        <f>ROUND(기준!$B$1*AB26, -2)</f>
        <v>1600</v>
      </c>
      <c r="Z29" s="6">
        <v>1450</v>
      </c>
      <c r="AA29" s="8"/>
      <c r="AB29" s="8" t="s">
        <v>23</v>
      </c>
      <c r="AC29" s="3"/>
      <c r="AD29" s="3"/>
      <c r="AE29" s="3"/>
      <c r="AF29" s="3"/>
      <c r="AG29" s="3"/>
      <c r="AH29" s="3"/>
      <c r="AI29" s="3"/>
    </row>
    <row r="30" spans="1:35" ht="15.75" customHeight="1" x14ac:dyDescent="0.3"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</row>
    <row r="31" spans="1:35" ht="15.75" customHeight="1" x14ac:dyDescent="0.3"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</row>
    <row r="32" spans="1:35" ht="15.75" customHeight="1" x14ac:dyDescent="0.3"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21:35" ht="15.75" customHeight="1" x14ac:dyDescent="0.3"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21:35" ht="15.75" customHeight="1" x14ac:dyDescent="0.3"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21:35" ht="15.75" customHeight="1" x14ac:dyDescent="0.3"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spans="21:35" ht="15.75" customHeight="1" x14ac:dyDescent="0.3"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</sheetData>
  <mergeCells count="1">
    <mergeCell ref="A1:J1"/>
  </mergeCells>
  <phoneticPr fontId="3" type="noConversion"/>
  <printOptions horizontalCentered="1" verticalCentered="1"/>
  <pageMargins left="0.25" right="0.25" top="0.75" bottom="0.75" header="0.3" footer="0.3"/>
  <pageSetup paperSize="9" scale="61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5"/>
  <sheetViews>
    <sheetView view="pageBreakPreview" zoomScaleNormal="100" zoomScaleSheetLayoutView="100" workbookViewId="0">
      <selection activeCell="L13" sqref="L13"/>
    </sheetView>
  </sheetViews>
  <sheetFormatPr defaultColWidth="6.625" defaultRowHeight="15.75" customHeight="1" x14ac:dyDescent="0.3"/>
  <cols>
    <col min="1" max="16384" width="6.625" style="2"/>
  </cols>
  <sheetData>
    <row r="1" spans="1:32" ht="26.25" customHeight="1" x14ac:dyDescent="0.3">
      <c r="A1" s="20" t="s">
        <v>56</v>
      </c>
      <c r="B1" s="20"/>
      <c r="C1" s="20"/>
      <c r="D1" s="20"/>
      <c r="E1" s="20"/>
      <c r="F1" s="20"/>
      <c r="G1" s="20"/>
      <c r="H1" s="20"/>
    </row>
    <row r="2" spans="1:32" s="3" customFormat="1" ht="24" customHeight="1" x14ac:dyDescent="0.3">
      <c r="A2" s="16" t="s">
        <v>0</v>
      </c>
      <c r="B2" s="16">
        <v>3.8</v>
      </c>
      <c r="C2" s="16">
        <f>B2+C3</f>
        <v>4.5</v>
      </c>
      <c r="D2" s="16">
        <f>C2+D4</f>
        <v>6.4</v>
      </c>
      <c r="E2" s="16">
        <f>D2+E5</f>
        <v>8.6000000000000014</v>
      </c>
      <c r="F2" s="16">
        <f>E2+F6</f>
        <v>12.600000000000001</v>
      </c>
      <c r="G2" s="16">
        <f>F2+G7</f>
        <v>14.000000000000002</v>
      </c>
      <c r="H2" s="5">
        <f>G2+H8</f>
        <v>15.400000000000002</v>
      </c>
      <c r="I2" s="5">
        <f>H2+I9</f>
        <v>17.3</v>
      </c>
      <c r="J2" s="5">
        <f>I2+J10</f>
        <v>20</v>
      </c>
      <c r="K2" s="5">
        <f>J2+K11</f>
        <v>21</v>
      </c>
      <c r="L2" s="5">
        <f>K2+L12</f>
        <v>24.2</v>
      </c>
      <c r="M2" s="5">
        <f>L2+M13</f>
        <v>26.3</v>
      </c>
      <c r="N2" s="5">
        <f>M2+N14</f>
        <v>29</v>
      </c>
      <c r="O2" s="5">
        <f>N2+O15</f>
        <v>33.5</v>
      </c>
      <c r="P2" s="5">
        <f>O2+P16</f>
        <v>35</v>
      </c>
      <c r="Q2" s="5">
        <f>P2+Q17</f>
        <v>36.5</v>
      </c>
      <c r="R2" s="8">
        <f>Q2+R18</f>
        <v>37.5</v>
      </c>
      <c r="S2" s="8">
        <f>R2+S19</f>
        <v>40.6</v>
      </c>
      <c r="T2" s="8">
        <f>S2+T20</f>
        <v>41.6</v>
      </c>
      <c r="U2" s="8">
        <f>T2+U21</f>
        <v>43.300000000000004</v>
      </c>
      <c r="V2" s="8">
        <f>U2+V22</f>
        <v>45.300000000000004</v>
      </c>
      <c r="W2" s="8">
        <f>V2+W23</f>
        <v>47.300000000000004</v>
      </c>
      <c r="X2" s="8">
        <f>W2+X24</f>
        <v>48.400000000000006</v>
      </c>
      <c r="Y2" s="8">
        <f>X2+Y25</f>
        <v>52.300000000000004</v>
      </c>
      <c r="Z2" s="8">
        <f>Y2+Z26</f>
        <v>54.500000000000007</v>
      </c>
      <c r="AA2" s="8">
        <f>Z2+AA27</f>
        <v>56.800000000000004</v>
      </c>
      <c r="AB2" s="8">
        <f>AA2+AB28</f>
        <v>57.7</v>
      </c>
      <c r="AC2" s="8">
        <f>AB2+AC29</f>
        <v>59.5</v>
      </c>
      <c r="AD2" s="8">
        <f>AC2+AD30</f>
        <v>61.8</v>
      </c>
      <c r="AE2" s="8">
        <f>AD2+AE31</f>
        <v>63.8</v>
      </c>
      <c r="AF2" s="8">
        <f>AE2+AF32</f>
        <v>66.399999999999991</v>
      </c>
    </row>
    <row r="3" spans="1:32" s="3" customFormat="1" ht="24" customHeight="1" x14ac:dyDescent="0.3">
      <c r="A3" s="16" t="s">
        <v>6</v>
      </c>
      <c r="B3" s="16" t="s">
        <v>7</v>
      </c>
      <c r="C3" s="16">
        <v>0.7</v>
      </c>
      <c r="D3" s="16">
        <f>C3+D4</f>
        <v>2.5999999999999996</v>
      </c>
      <c r="E3" s="16">
        <f>D3+E5</f>
        <v>4.8</v>
      </c>
      <c r="F3" s="16">
        <f>E3+F6</f>
        <v>8.8000000000000007</v>
      </c>
      <c r="G3" s="16">
        <f>F3+G7</f>
        <v>10.200000000000001</v>
      </c>
      <c r="H3" s="5">
        <f>G3+H8</f>
        <v>11.600000000000001</v>
      </c>
      <c r="I3" s="5">
        <f>H3+I9</f>
        <v>13.500000000000002</v>
      </c>
      <c r="J3" s="5">
        <f>I3+J10</f>
        <v>16.200000000000003</v>
      </c>
      <c r="K3" s="5">
        <f>J3+K11</f>
        <v>17.200000000000003</v>
      </c>
      <c r="L3" s="5">
        <f>K3+L12</f>
        <v>20.400000000000002</v>
      </c>
      <c r="M3" s="5">
        <f>L3+M13</f>
        <v>22.500000000000004</v>
      </c>
      <c r="N3" s="5">
        <f>M3+N14</f>
        <v>25.200000000000003</v>
      </c>
      <c r="O3" s="5">
        <f>N3+O15</f>
        <v>29.700000000000003</v>
      </c>
      <c r="P3" s="5">
        <f>O3+P16</f>
        <v>31.200000000000003</v>
      </c>
      <c r="Q3" s="5">
        <f>P3+Q17</f>
        <v>32.700000000000003</v>
      </c>
      <c r="R3" s="5">
        <f>Q3+R18</f>
        <v>33.700000000000003</v>
      </c>
      <c r="S3" s="8">
        <f>R3+S19</f>
        <v>36.800000000000004</v>
      </c>
      <c r="T3" s="8">
        <f>S3+T20</f>
        <v>37.800000000000004</v>
      </c>
      <c r="U3" s="8">
        <f>T3+U21</f>
        <v>39.500000000000007</v>
      </c>
      <c r="V3" s="8">
        <f>U3+V22</f>
        <v>41.500000000000007</v>
      </c>
      <c r="W3" s="8">
        <f>V3+W23</f>
        <v>43.500000000000007</v>
      </c>
      <c r="X3" s="8">
        <f>W3+X24</f>
        <v>44.600000000000009</v>
      </c>
      <c r="Y3" s="8">
        <f>X3+Y25</f>
        <v>48.500000000000007</v>
      </c>
      <c r="Z3" s="8">
        <f>Y3+Z26</f>
        <v>50.70000000000001</v>
      </c>
      <c r="AA3" s="8">
        <f>Z3+AA27</f>
        <v>53.000000000000007</v>
      </c>
      <c r="AB3" s="8">
        <f>AA3+AB28</f>
        <v>53.900000000000006</v>
      </c>
      <c r="AC3" s="8">
        <f>AB3+AC29</f>
        <v>55.7</v>
      </c>
      <c r="AD3" s="8">
        <f>AC3+AD30</f>
        <v>58</v>
      </c>
      <c r="AE3" s="8">
        <f>AD3+AE31</f>
        <v>60</v>
      </c>
      <c r="AF3" s="8">
        <f>AE3+AF32</f>
        <v>62.6</v>
      </c>
    </row>
    <row r="4" spans="1:32" s="3" customFormat="1" ht="24" customHeight="1" x14ac:dyDescent="0.3">
      <c r="A4" s="16"/>
      <c r="B4" s="16"/>
      <c r="C4" s="16" t="s">
        <v>9</v>
      </c>
      <c r="D4" s="16">
        <v>1.9</v>
      </c>
      <c r="E4" s="16">
        <f>D4+E5</f>
        <v>4.0999999999999996</v>
      </c>
      <c r="F4" s="16">
        <f>E4+F6</f>
        <v>8.1</v>
      </c>
      <c r="G4" s="16">
        <f>F4+G7</f>
        <v>9.5</v>
      </c>
      <c r="H4" s="5">
        <f>G4+H8</f>
        <v>10.9</v>
      </c>
      <c r="I4" s="5">
        <f>H4+I9</f>
        <v>12.8</v>
      </c>
      <c r="J4" s="5">
        <f>I4+J10</f>
        <v>15.5</v>
      </c>
      <c r="K4" s="5">
        <f>J4+K11</f>
        <v>16.5</v>
      </c>
      <c r="L4" s="5">
        <f>K4+L12</f>
        <v>19.7</v>
      </c>
      <c r="M4" s="5">
        <f>L4+M13</f>
        <v>21.8</v>
      </c>
      <c r="N4" s="5">
        <f>M4+N14</f>
        <v>24.5</v>
      </c>
      <c r="O4" s="5">
        <f>N4+O15</f>
        <v>29</v>
      </c>
      <c r="P4" s="5">
        <f>O4+P16</f>
        <v>30.5</v>
      </c>
      <c r="Q4" s="5">
        <f>P4+Q17</f>
        <v>32</v>
      </c>
      <c r="R4" s="5">
        <f>Q4+R18</f>
        <v>33</v>
      </c>
      <c r="S4" s="5">
        <f>R4+S19</f>
        <v>36.1</v>
      </c>
      <c r="T4" s="8">
        <f>S4+T20</f>
        <v>37.1</v>
      </c>
      <c r="U4" s="8">
        <f>T4+U21</f>
        <v>38.800000000000004</v>
      </c>
      <c r="V4" s="8">
        <f>U4+V22</f>
        <v>40.800000000000004</v>
      </c>
      <c r="W4" s="8">
        <f>V4+W23</f>
        <v>42.800000000000004</v>
      </c>
      <c r="X4" s="8">
        <f>W4+X24</f>
        <v>43.900000000000006</v>
      </c>
      <c r="Y4" s="8">
        <f>X4+Y25</f>
        <v>47.800000000000004</v>
      </c>
      <c r="Z4" s="8">
        <f>Y4+Z26</f>
        <v>50.000000000000007</v>
      </c>
      <c r="AA4" s="8">
        <f>Z4+AA27</f>
        <v>52.300000000000004</v>
      </c>
      <c r="AB4" s="8">
        <f>AA4+AB28</f>
        <v>53.2</v>
      </c>
      <c r="AC4" s="8">
        <f>AB4+AC29</f>
        <v>55</v>
      </c>
      <c r="AD4" s="8">
        <f>AC4+AD30</f>
        <v>57.3</v>
      </c>
      <c r="AE4" s="8">
        <f>AD4+AE31</f>
        <v>59.3</v>
      </c>
      <c r="AF4" s="8">
        <f>AE4+AF32</f>
        <v>61.9</v>
      </c>
    </row>
    <row r="5" spans="1:32" s="3" customFormat="1" ht="24" customHeight="1" x14ac:dyDescent="0.3">
      <c r="A5" s="16"/>
      <c r="B5" s="16"/>
      <c r="C5" s="16"/>
      <c r="D5" s="16" t="s">
        <v>4</v>
      </c>
      <c r="E5" s="16">
        <v>2.2000000000000002</v>
      </c>
      <c r="F5" s="16">
        <f>E5+F6</f>
        <v>6.2</v>
      </c>
      <c r="G5" s="16">
        <f>F5+G7</f>
        <v>7.6</v>
      </c>
      <c r="H5" s="5">
        <f>G5+H8</f>
        <v>9</v>
      </c>
      <c r="I5" s="5">
        <f>H5+I9</f>
        <v>10.9</v>
      </c>
      <c r="J5" s="5">
        <f>I5+J10</f>
        <v>13.600000000000001</v>
      </c>
      <c r="K5" s="5">
        <f>J5+K11</f>
        <v>14.600000000000001</v>
      </c>
      <c r="L5" s="5">
        <f>K5+L12</f>
        <v>17.8</v>
      </c>
      <c r="M5" s="5">
        <f>L5+M13</f>
        <v>19.900000000000002</v>
      </c>
      <c r="N5" s="5">
        <f>M5+N14</f>
        <v>22.6</v>
      </c>
      <c r="O5" s="5">
        <f>N5+O15</f>
        <v>27.1</v>
      </c>
      <c r="P5" s="5">
        <f>O5+P16</f>
        <v>28.6</v>
      </c>
      <c r="Q5" s="5">
        <f>P5+Q17</f>
        <v>30.1</v>
      </c>
      <c r="R5" s="5">
        <f>Q5+R18</f>
        <v>31.1</v>
      </c>
      <c r="S5" s="5">
        <f>R5+S19</f>
        <v>34.200000000000003</v>
      </c>
      <c r="T5" s="5">
        <f>S5+T20</f>
        <v>35.200000000000003</v>
      </c>
      <c r="U5" s="8">
        <f>T5+U21</f>
        <v>36.900000000000006</v>
      </c>
      <c r="V5" s="8">
        <f>U5+V22</f>
        <v>38.900000000000006</v>
      </c>
      <c r="W5" s="8">
        <f>V5+W23</f>
        <v>40.900000000000006</v>
      </c>
      <c r="X5" s="8">
        <f>W5+X24</f>
        <v>42.000000000000007</v>
      </c>
      <c r="Y5" s="8">
        <f>X5+Y25</f>
        <v>45.900000000000006</v>
      </c>
      <c r="Z5" s="8">
        <f>Y5+Z26</f>
        <v>48.100000000000009</v>
      </c>
      <c r="AA5" s="8">
        <f>Z5+AA27</f>
        <v>50.400000000000006</v>
      </c>
      <c r="AB5" s="8">
        <f>AA5+AB28</f>
        <v>51.300000000000004</v>
      </c>
      <c r="AC5" s="8">
        <f>AB5+AC29</f>
        <v>53.1</v>
      </c>
      <c r="AD5" s="8">
        <f>AC5+AD30</f>
        <v>55.4</v>
      </c>
      <c r="AE5" s="8">
        <f>AD5+AE31</f>
        <v>57.4</v>
      </c>
      <c r="AF5" s="8">
        <f>AE5+AF32</f>
        <v>60</v>
      </c>
    </row>
    <row r="6" spans="1:32" s="3" customFormat="1" ht="24" customHeight="1" x14ac:dyDescent="0.3">
      <c r="A6" s="17">
        <v>1450</v>
      </c>
      <c r="B6" s="17"/>
      <c r="C6" s="16"/>
      <c r="D6" s="16"/>
      <c r="E6" s="16" t="s">
        <v>10</v>
      </c>
      <c r="F6" s="16">
        <v>4</v>
      </c>
      <c r="G6" s="16">
        <f>F6+G7</f>
        <v>5.4</v>
      </c>
      <c r="H6" s="5">
        <f>G6+H8</f>
        <v>6.8000000000000007</v>
      </c>
      <c r="I6" s="5">
        <f>H6+I9</f>
        <v>8.7000000000000011</v>
      </c>
      <c r="J6" s="5">
        <f>I6+J10</f>
        <v>11.400000000000002</v>
      </c>
      <c r="K6" s="5">
        <f>J6+K11</f>
        <v>12.400000000000002</v>
      </c>
      <c r="L6" s="5">
        <f>K6+L12</f>
        <v>15.600000000000001</v>
      </c>
      <c r="M6" s="5">
        <f>L6+M13</f>
        <v>17.700000000000003</v>
      </c>
      <c r="N6" s="5">
        <f>M6+N14</f>
        <v>20.400000000000002</v>
      </c>
      <c r="O6" s="5">
        <f>N6+O15</f>
        <v>24.900000000000002</v>
      </c>
      <c r="P6" s="5">
        <f>O6+P16</f>
        <v>26.400000000000002</v>
      </c>
      <c r="Q6" s="5">
        <f>P6+Q17</f>
        <v>27.900000000000002</v>
      </c>
      <c r="R6" s="5">
        <f>Q6+R18</f>
        <v>28.900000000000002</v>
      </c>
      <c r="S6" s="5">
        <f>R6+S19</f>
        <v>32</v>
      </c>
      <c r="T6" s="5">
        <f>S6+T20</f>
        <v>33</v>
      </c>
      <c r="U6" s="5">
        <f>T6+U21</f>
        <v>34.700000000000003</v>
      </c>
      <c r="V6" s="8">
        <f>U6+V22</f>
        <v>36.700000000000003</v>
      </c>
      <c r="W6" s="8">
        <f>V6+W23</f>
        <v>38.700000000000003</v>
      </c>
      <c r="X6" s="8">
        <f>W6+X24</f>
        <v>39.800000000000004</v>
      </c>
      <c r="Y6" s="8">
        <f>X6+Y25</f>
        <v>43.7</v>
      </c>
      <c r="Z6" s="8">
        <f>Y6+Z26</f>
        <v>45.900000000000006</v>
      </c>
      <c r="AA6" s="8">
        <f>Z6+AA27</f>
        <v>48.2</v>
      </c>
      <c r="AB6" s="8">
        <f>AA6+AB28</f>
        <v>49.1</v>
      </c>
      <c r="AC6" s="8">
        <f>AB6+AC29</f>
        <v>50.9</v>
      </c>
      <c r="AD6" s="8">
        <f>AC6+AD30</f>
        <v>53.199999999999996</v>
      </c>
      <c r="AE6" s="8">
        <f>AD6+AE31</f>
        <v>55.199999999999996</v>
      </c>
      <c r="AF6" s="8">
        <f>AE6+AF32</f>
        <v>57.8</v>
      </c>
    </row>
    <row r="7" spans="1:32" s="3" customFormat="1" ht="24" customHeight="1" x14ac:dyDescent="0.3">
      <c r="A7" s="17">
        <f>ROUND(기준!$B$1*F2, -2)</f>
        <v>1800</v>
      </c>
      <c r="B7" s="17"/>
      <c r="C7" s="16"/>
      <c r="D7" s="16"/>
      <c r="E7" s="16"/>
      <c r="F7" s="16" t="s">
        <v>11</v>
      </c>
      <c r="G7" s="16">
        <v>1.4</v>
      </c>
      <c r="H7" s="5">
        <f>G7+H8</f>
        <v>2.8</v>
      </c>
      <c r="I7" s="5">
        <f>H7+I9</f>
        <v>4.6999999999999993</v>
      </c>
      <c r="J7" s="5">
        <f>I7+J10</f>
        <v>7.3999999999999995</v>
      </c>
      <c r="K7" s="5">
        <f>J7+K11</f>
        <v>8.3999999999999986</v>
      </c>
      <c r="L7" s="5">
        <f>K7+L12</f>
        <v>11.599999999999998</v>
      </c>
      <c r="M7" s="5">
        <f>L7+M13</f>
        <v>13.699999999999998</v>
      </c>
      <c r="N7" s="5">
        <f>M7+N14</f>
        <v>16.399999999999999</v>
      </c>
      <c r="O7" s="5">
        <f>N7+O15</f>
        <v>20.9</v>
      </c>
      <c r="P7" s="5">
        <f>O7+P16</f>
        <v>22.4</v>
      </c>
      <c r="Q7" s="5">
        <f>P7+Q17</f>
        <v>23.9</v>
      </c>
      <c r="R7" s="5">
        <f>Q7+R18</f>
        <v>24.9</v>
      </c>
      <c r="S7" s="5">
        <f>R7+S19</f>
        <v>28</v>
      </c>
      <c r="T7" s="5">
        <f>S7+T20</f>
        <v>29</v>
      </c>
      <c r="U7" s="5">
        <f>T7+U21</f>
        <v>30.7</v>
      </c>
      <c r="V7" s="5">
        <f>U7+V22</f>
        <v>32.700000000000003</v>
      </c>
      <c r="W7" s="8">
        <f>V7+W23</f>
        <v>34.700000000000003</v>
      </c>
      <c r="X7" s="8">
        <f>W7+X24</f>
        <v>35.800000000000004</v>
      </c>
      <c r="Y7" s="8">
        <f>X7+Y25</f>
        <v>39.700000000000003</v>
      </c>
      <c r="Z7" s="8">
        <f>Y7+Z26</f>
        <v>41.900000000000006</v>
      </c>
      <c r="AA7" s="8">
        <f>Z7+AA27</f>
        <v>44.2</v>
      </c>
      <c r="AB7" s="8">
        <f>AA7+AB28</f>
        <v>45.1</v>
      </c>
      <c r="AC7" s="8">
        <f>AB7+AC29</f>
        <v>46.9</v>
      </c>
      <c r="AD7" s="8">
        <f>AC7+AD30</f>
        <v>49.199999999999996</v>
      </c>
      <c r="AE7" s="8">
        <f>AD7+AE31</f>
        <v>51.199999999999996</v>
      </c>
      <c r="AF7" s="8">
        <f>AE7+AF32</f>
        <v>53.8</v>
      </c>
    </row>
    <row r="8" spans="1:32" s="3" customFormat="1" ht="24" customHeight="1" x14ac:dyDescent="0.3">
      <c r="A8" s="17">
        <f>ROUND(기준!$B$1*G2, -2)</f>
        <v>2000</v>
      </c>
      <c r="B8" s="17">
        <v>1450</v>
      </c>
      <c r="C8" s="17"/>
      <c r="D8" s="17"/>
      <c r="E8" s="16"/>
      <c r="F8" s="16"/>
      <c r="G8" s="18" t="s">
        <v>13</v>
      </c>
      <c r="H8" s="5">
        <v>1.4</v>
      </c>
      <c r="I8" s="5">
        <f>H8+I9</f>
        <v>3.3</v>
      </c>
      <c r="J8" s="5">
        <f>I8+J10</f>
        <v>6</v>
      </c>
      <c r="K8" s="5">
        <f>J8+K11</f>
        <v>7</v>
      </c>
      <c r="L8" s="5">
        <f>K8+L12</f>
        <v>10.199999999999999</v>
      </c>
      <c r="M8" s="5">
        <f>L8+M13</f>
        <v>12.299999999999999</v>
      </c>
      <c r="N8" s="5">
        <f>M8+N14</f>
        <v>15</v>
      </c>
      <c r="O8" s="5">
        <f>N8+O15</f>
        <v>19.5</v>
      </c>
      <c r="P8" s="5">
        <f>O8+P16</f>
        <v>21</v>
      </c>
      <c r="Q8" s="5">
        <f>P8+Q17</f>
        <v>22.5</v>
      </c>
      <c r="R8" s="5">
        <f>Q8+R18</f>
        <v>23.5</v>
      </c>
      <c r="S8" s="5">
        <f>R8+S19</f>
        <v>26.6</v>
      </c>
      <c r="T8" s="5">
        <f>S8+T20</f>
        <v>27.6</v>
      </c>
      <c r="U8" s="5">
        <f>T8+U21</f>
        <v>29.3</v>
      </c>
      <c r="V8" s="5">
        <f>U8+V22</f>
        <v>31.3</v>
      </c>
      <c r="W8" s="5">
        <f>V8+W23</f>
        <v>33.299999999999997</v>
      </c>
      <c r="X8" s="8">
        <f>W8+X24</f>
        <v>34.4</v>
      </c>
      <c r="Y8" s="8">
        <f>X8+Y25</f>
        <v>38.299999999999997</v>
      </c>
      <c r="Z8" s="8">
        <f>Y8+Z26</f>
        <v>40.5</v>
      </c>
      <c r="AA8" s="8">
        <f>Z8+AA27</f>
        <v>42.8</v>
      </c>
      <c r="AB8" s="8">
        <f>AA8+AB28</f>
        <v>43.699999999999996</v>
      </c>
      <c r="AC8" s="8">
        <f>AB8+AC29</f>
        <v>45.499999999999993</v>
      </c>
      <c r="AD8" s="8">
        <f>AC8+AD30</f>
        <v>47.79999999999999</v>
      </c>
      <c r="AE8" s="8">
        <f>AD8+AE31</f>
        <v>49.79999999999999</v>
      </c>
      <c r="AF8" s="8">
        <f>AE8+AF32</f>
        <v>52.399999999999991</v>
      </c>
    </row>
    <row r="9" spans="1:32" s="3" customFormat="1" ht="24" customHeight="1" x14ac:dyDescent="0.3">
      <c r="A9" s="6">
        <f>ROUND(기준!$B$1*H2, -2)</f>
        <v>2200</v>
      </c>
      <c r="B9" s="6">
        <f>ROUND(기준!$B$1*H3, -2)</f>
        <v>1700</v>
      </c>
      <c r="C9" s="6">
        <v>1450</v>
      </c>
      <c r="D9" s="6"/>
      <c r="E9" s="6"/>
      <c r="F9" s="11" t="s">
        <v>14</v>
      </c>
      <c r="G9" s="7"/>
      <c r="H9" s="5" t="s">
        <v>15</v>
      </c>
      <c r="I9" s="5">
        <v>1.9</v>
      </c>
      <c r="J9" s="5">
        <f>I9+J10</f>
        <v>4.5999999999999996</v>
      </c>
      <c r="K9" s="5">
        <f>J9+K11</f>
        <v>5.6</v>
      </c>
      <c r="L9" s="5">
        <f>K9+L12</f>
        <v>8.8000000000000007</v>
      </c>
      <c r="M9" s="5">
        <f>L9+M13</f>
        <v>10.9</v>
      </c>
      <c r="N9" s="5">
        <f>M9+N14</f>
        <v>13.600000000000001</v>
      </c>
      <c r="O9" s="5">
        <f>N9+O15</f>
        <v>18.100000000000001</v>
      </c>
      <c r="P9" s="5">
        <f>O9+P16</f>
        <v>19.600000000000001</v>
      </c>
      <c r="Q9" s="5">
        <f>P9+Q17</f>
        <v>21.1</v>
      </c>
      <c r="R9" s="5">
        <f>Q9+R18</f>
        <v>22.1</v>
      </c>
      <c r="S9" s="5">
        <f>R9+S19</f>
        <v>25.200000000000003</v>
      </c>
      <c r="T9" s="5">
        <f>S9+T20</f>
        <v>26.200000000000003</v>
      </c>
      <c r="U9" s="5">
        <f>T9+U21</f>
        <v>27.900000000000002</v>
      </c>
      <c r="V9" s="5">
        <f>U9+V22</f>
        <v>29.900000000000002</v>
      </c>
      <c r="W9" s="5">
        <f>V9+W23</f>
        <v>31.900000000000002</v>
      </c>
      <c r="X9" s="5">
        <f>W9+X24</f>
        <v>33</v>
      </c>
      <c r="Y9" s="8">
        <f>X9+Y25</f>
        <v>36.9</v>
      </c>
      <c r="Z9" s="8">
        <f>Y9+Z26</f>
        <v>39.1</v>
      </c>
      <c r="AA9" s="8">
        <f>Z9+AA27</f>
        <v>41.4</v>
      </c>
      <c r="AB9" s="8">
        <f>AA9+AB28</f>
        <v>42.3</v>
      </c>
      <c r="AC9" s="8">
        <f>AB9+AC29</f>
        <v>44.099999999999994</v>
      </c>
      <c r="AD9" s="8">
        <f>AC9+AD30</f>
        <v>46.399999999999991</v>
      </c>
      <c r="AE9" s="8">
        <f>AD9+AE31</f>
        <v>48.399999999999991</v>
      </c>
      <c r="AF9" s="8">
        <f>AE9+AF32</f>
        <v>50.999999999999993</v>
      </c>
    </row>
    <row r="10" spans="1:32" s="3" customFormat="1" ht="24" customHeight="1" x14ac:dyDescent="0.3">
      <c r="A10" s="6">
        <f>ROUND(기준!$B$1*I2, -2)</f>
        <v>2500</v>
      </c>
      <c r="B10" s="6">
        <f>ROUND(기준!$B$1*I3, -2)</f>
        <v>2000</v>
      </c>
      <c r="C10" s="6">
        <f>ROUND(기준!$B$1*I4, -2)</f>
        <v>1900</v>
      </c>
      <c r="D10" s="6">
        <v>1450</v>
      </c>
      <c r="E10" s="6">
        <v>1450</v>
      </c>
      <c r="F10" s="6"/>
      <c r="G10" s="5"/>
      <c r="H10" s="7"/>
      <c r="I10" s="5" t="s">
        <v>3</v>
      </c>
      <c r="J10" s="5">
        <v>2.7</v>
      </c>
      <c r="K10" s="5">
        <f>J10+K11</f>
        <v>3.7</v>
      </c>
      <c r="L10" s="5">
        <f>K10+L12</f>
        <v>6.9</v>
      </c>
      <c r="M10" s="5">
        <f>L10+M13</f>
        <v>9</v>
      </c>
      <c r="N10" s="5">
        <f>M10+N14</f>
        <v>11.7</v>
      </c>
      <c r="O10" s="5">
        <f>N10+O15</f>
        <v>16.2</v>
      </c>
      <c r="P10" s="5">
        <f>O10+P16</f>
        <v>17.7</v>
      </c>
      <c r="Q10" s="5">
        <f>P10+Q17</f>
        <v>19.2</v>
      </c>
      <c r="R10" s="5">
        <f>Q10+R18</f>
        <v>20.2</v>
      </c>
      <c r="S10" s="5">
        <f>R10+S19</f>
        <v>23.3</v>
      </c>
      <c r="T10" s="5">
        <f>S10+T20</f>
        <v>24.3</v>
      </c>
      <c r="U10" s="5">
        <f>T10+U21</f>
        <v>26</v>
      </c>
      <c r="V10" s="5">
        <f>U10+V22</f>
        <v>28</v>
      </c>
      <c r="W10" s="5">
        <f>V10+W23</f>
        <v>30</v>
      </c>
      <c r="X10" s="5">
        <f>W10+X24</f>
        <v>31.1</v>
      </c>
      <c r="Y10" s="5">
        <f>X10+Y25</f>
        <v>35</v>
      </c>
      <c r="Z10" s="8">
        <f>Y10+Z26</f>
        <v>37.200000000000003</v>
      </c>
      <c r="AA10" s="8">
        <f>Z10+AA27</f>
        <v>39.5</v>
      </c>
      <c r="AB10" s="8">
        <f>AA10+AB28</f>
        <v>40.4</v>
      </c>
      <c r="AC10" s="8">
        <f>AB10+AC29</f>
        <v>42.199999999999996</v>
      </c>
      <c r="AD10" s="8">
        <f>AC10+AD30</f>
        <v>44.499999999999993</v>
      </c>
      <c r="AE10" s="8">
        <f>AD10+AE31</f>
        <v>46.499999999999993</v>
      </c>
      <c r="AF10" s="8">
        <f>AE10+AF32</f>
        <v>49.099999999999994</v>
      </c>
    </row>
    <row r="11" spans="1:32" s="3" customFormat="1" ht="24" customHeight="1" x14ac:dyDescent="0.3">
      <c r="A11" s="6">
        <f>ROUND(기준!$B$1*'거창-대병-용주-합천'!J2, -2)</f>
        <v>2900</v>
      </c>
      <c r="B11" s="6">
        <f>ROUND(기준!$B$1*'거창-대병-용주-합천'!J3, -2)</f>
        <v>2400</v>
      </c>
      <c r="C11" s="6">
        <f>ROUND(기준!$B$1*'거창-대병-용주-합천'!J4, -2)</f>
        <v>2300</v>
      </c>
      <c r="D11" s="6">
        <f>ROUND(기준!$B$1*'거창-대병-용주-합천'!J5, -2)</f>
        <v>2000</v>
      </c>
      <c r="E11" s="6">
        <f>ROUND(기준!$B$1*'거창-대병-용주-합천'!J6, -2)</f>
        <v>1700</v>
      </c>
      <c r="F11" s="6"/>
      <c r="G11" s="6"/>
      <c r="H11" s="5"/>
      <c r="I11" s="5"/>
      <c r="J11" s="5" t="s">
        <v>36</v>
      </c>
      <c r="K11" s="5">
        <v>1</v>
      </c>
      <c r="L11" s="5">
        <f>K11+L12</f>
        <v>4.2</v>
      </c>
      <c r="M11" s="5">
        <f>L11+M13</f>
        <v>6.3000000000000007</v>
      </c>
      <c r="N11" s="5">
        <f>M11+N14</f>
        <v>9</v>
      </c>
      <c r="O11" s="5">
        <f>N11+O15</f>
        <v>13.5</v>
      </c>
      <c r="P11" s="5">
        <f>O11+P16</f>
        <v>15</v>
      </c>
      <c r="Q11" s="5">
        <f>P11+Q17</f>
        <v>16.5</v>
      </c>
      <c r="R11" s="5">
        <f>Q11+R18</f>
        <v>17.5</v>
      </c>
      <c r="S11" s="5">
        <f>R11+S19</f>
        <v>20.6</v>
      </c>
      <c r="T11" s="5">
        <f>S11+T20</f>
        <v>21.6</v>
      </c>
      <c r="U11" s="5">
        <f>T11+U21</f>
        <v>23.3</v>
      </c>
      <c r="V11" s="5">
        <f>U11+V22</f>
        <v>25.3</v>
      </c>
      <c r="W11" s="5">
        <f>V11+W23</f>
        <v>27.3</v>
      </c>
      <c r="X11" s="5">
        <f>W11+X24</f>
        <v>28.400000000000002</v>
      </c>
      <c r="Y11" s="5">
        <f>X11+Y25</f>
        <v>32.300000000000004</v>
      </c>
      <c r="Z11" s="5">
        <f>Y11+Z26</f>
        <v>34.500000000000007</v>
      </c>
      <c r="AA11" s="8">
        <f>Z11+AA27</f>
        <v>36.800000000000004</v>
      </c>
      <c r="AB11" s="8">
        <f>AA11+AB28</f>
        <v>37.700000000000003</v>
      </c>
      <c r="AC11" s="8">
        <f>AB11+AC29</f>
        <v>39.5</v>
      </c>
      <c r="AD11" s="8">
        <f>AC11+AD30</f>
        <v>41.8</v>
      </c>
      <c r="AE11" s="8">
        <f>AD11+AE31</f>
        <v>43.8</v>
      </c>
      <c r="AF11" s="8">
        <f>AE11+AF32</f>
        <v>46.4</v>
      </c>
    </row>
    <row r="12" spans="1:32" s="3" customFormat="1" ht="24" customHeight="1" x14ac:dyDescent="0.3">
      <c r="A12" s="6">
        <f>ROUND(기준!$B$1*'거창-대병-용주-합천'!K2, -2)</f>
        <v>3100</v>
      </c>
      <c r="B12" s="6">
        <f>ROUND(기준!$B$1*'거창-대병-용주-합천'!K3, -2)</f>
        <v>2500</v>
      </c>
      <c r="C12" s="6">
        <f>ROUND(기준!$B$1*'거창-대병-용주-합천'!K4, -2)</f>
        <v>2400</v>
      </c>
      <c r="D12" s="6">
        <f>ROUND(기준!$B$1*'거창-대병-용주-합천'!K5, -2)</f>
        <v>2100</v>
      </c>
      <c r="E12" s="6">
        <f>ROUND(기준!$B$1*'거창-대병-용주-합천'!K6, -2)</f>
        <v>1800</v>
      </c>
      <c r="F12" s="6">
        <v>1450</v>
      </c>
      <c r="G12" s="6"/>
      <c r="H12" s="6"/>
      <c r="I12" s="5"/>
      <c r="J12" s="5"/>
      <c r="K12" s="5" t="s">
        <v>37</v>
      </c>
      <c r="L12" s="5">
        <v>3.2</v>
      </c>
      <c r="M12" s="5">
        <f>L12+M13</f>
        <v>5.3000000000000007</v>
      </c>
      <c r="N12" s="5">
        <f>M12+N14</f>
        <v>8</v>
      </c>
      <c r="O12" s="5">
        <f>N12+O15</f>
        <v>12.5</v>
      </c>
      <c r="P12" s="5">
        <f>O12+P16</f>
        <v>14</v>
      </c>
      <c r="Q12" s="5">
        <f>P12+Q17</f>
        <v>15.5</v>
      </c>
      <c r="R12" s="5">
        <f>Q12+R18</f>
        <v>16.5</v>
      </c>
      <c r="S12" s="5">
        <f>R12+S19</f>
        <v>19.600000000000001</v>
      </c>
      <c r="T12" s="5">
        <f>S12+T20</f>
        <v>20.6</v>
      </c>
      <c r="U12" s="5">
        <f>T12+U21</f>
        <v>22.3</v>
      </c>
      <c r="V12" s="5">
        <f>U12+V22</f>
        <v>24.3</v>
      </c>
      <c r="W12" s="5">
        <f>V12+W23</f>
        <v>26.3</v>
      </c>
      <c r="X12" s="5">
        <f>W12+X24</f>
        <v>27.400000000000002</v>
      </c>
      <c r="Y12" s="5">
        <f>X12+Y25</f>
        <v>31.3</v>
      </c>
      <c r="Z12" s="5">
        <f>Y12+Z26</f>
        <v>33.5</v>
      </c>
      <c r="AA12" s="5">
        <f>Z12+AA27</f>
        <v>35.799999999999997</v>
      </c>
      <c r="AB12" s="8">
        <f>AA12+AB28</f>
        <v>36.699999999999996</v>
      </c>
      <c r="AC12" s="8">
        <f>AB12+AC29</f>
        <v>38.499999999999993</v>
      </c>
      <c r="AD12" s="8">
        <f>AC12+AD30</f>
        <v>40.79999999999999</v>
      </c>
      <c r="AE12" s="8">
        <f>AD12+AE31</f>
        <v>42.79999999999999</v>
      </c>
      <c r="AF12" s="8">
        <f>AE12+AF32</f>
        <v>45.399999999999991</v>
      </c>
    </row>
    <row r="13" spans="1:32" s="3" customFormat="1" ht="24" customHeight="1" x14ac:dyDescent="0.3">
      <c r="A13" s="6">
        <f>ROUND(기준!$B$1*'거창-대병-용주-합천'!L2, -2)</f>
        <v>3500</v>
      </c>
      <c r="B13" s="6">
        <f>ROUND(기준!$B$1*'거창-대병-용주-합천'!L3, -2)</f>
        <v>3000</v>
      </c>
      <c r="C13" s="6">
        <f>ROUND(기준!$B$1*'거창-대병-용주-합천'!L4, -2)</f>
        <v>2900</v>
      </c>
      <c r="D13" s="6">
        <f>ROUND(기준!$B$1*'거창-대병-용주-합천'!L5, -2)</f>
        <v>2600</v>
      </c>
      <c r="E13" s="6">
        <f>ROUND(기준!$B$1*'거창-대병-용주-합천'!L6, -2)</f>
        <v>2300</v>
      </c>
      <c r="F13" s="6">
        <f>ROUND(기준!$B$1*'거창-대병-용주-합천'!L7, -2)</f>
        <v>1700</v>
      </c>
      <c r="G13" s="6">
        <v>1450</v>
      </c>
      <c r="H13" s="6"/>
      <c r="I13" s="6"/>
      <c r="J13" s="5"/>
      <c r="K13" s="5"/>
      <c r="L13" s="5" t="s">
        <v>38</v>
      </c>
      <c r="M13" s="5">
        <v>2.1</v>
      </c>
      <c r="N13" s="5">
        <f>M13+N14</f>
        <v>4.8000000000000007</v>
      </c>
      <c r="O13" s="5">
        <f>N13+O15</f>
        <v>9.3000000000000007</v>
      </c>
      <c r="P13" s="5">
        <f>O13+P16</f>
        <v>10.8</v>
      </c>
      <c r="Q13" s="5">
        <f>P13+Q17</f>
        <v>12.3</v>
      </c>
      <c r="R13" s="5">
        <f>Q13+R18</f>
        <v>13.3</v>
      </c>
      <c r="S13" s="5">
        <f>R13+S19</f>
        <v>16.400000000000002</v>
      </c>
      <c r="T13" s="5">
        <f>S13+T20</f>
        <v>17.400000000000002</v>
      </c>
      <c r="U13" s="5">
        <f>T13+U21</f>
        <v>19.100000000000001</v>
      </c>
      <c r="V13" s="5">
        <f>U13+V22</f>
        <v>21.1</v>
      </c>
      <c r="W13" s="5">
        <f>V13+W23</f>
        <v>23.1</v>
      </c>
      <c r="X13" s="5">
        <f>W13+X24</f>
        <v>24.200000000000003</v>
      </c>
      <c r="Y13" s="5">
        <f>X13+Y25</f>
        <v>28.1</v>
      </c>
      <c r="Z13" s="5">
        <f>Y13+Z26</f>
        <v>30.3</v>
      </c>
      <c r="AA13" s="5">
        <f>Z13+AA27</f>
        <v>32.6</v>
      </c>
      <c r="AB13" s="5">
        <f>AA13+AB28</f>
        <v>33.5</v>
      </c>
      <c r="AC13" s="8">
        <f>AB13+AC29</f>
        <v>35.299999999999997</v>
      </c>
      <c r="AD13" s="8">
        <f>AC13+AD30</f>
        <v>37.599999999999994</v>
      </c>
      <c r="AE13" s="8">
        <f>AD13+AE31</f>
        <v>39.599999999999994</v>
      </c>
      <c r="AF13" s="8">
        <f>AE13+AF32</f>
        <v>42.199999999999996</v>
      </c>
    </row>
    <row r="14" spans="1:32" s="3" customFormat="1" ht="24" customHeight="1" x14ac:dyDescent="0.3">
      <c r="A14" s="6">
        <f>ROUND(기준!$B$1*'거창-대병-용주-합천'!M2, -2)</f>
        <v>3800</v>
      </c>
      <c r="B14" s="6">
        <f>ROUND(기준!$B$1*'거창-대병-용주-합천'!M3, -2)</f>
        <v>3300</v>
      </c>
      <c r="C14" s="6">
        <f>ROUND(기준!$B$1*'거창-대병-용주-합천'!M4, -2)</f>
        <v>3200</v>
      </c>
      <c r="D14" s="6">
        <f>ROUND(기준!$B$1*'거창-대병-용주-합천'!M5, -2)</f>
        <v>2900</v>
      </c>
      <c r="E14" s="6">
        <f>ROUND(기준!$B$1*'거창-대병-용주-합천'!M6, -2)</f>
        <v>2600</v>
      </c>
      <c r="F14" s="6">
        <f>ROUND(기준!$B$1*'거창-대병-용주-합천'!M7, -2)</f>
        <v>2000</v>
      </c>
      <c r="G14" s="6">
        <f>ROUND(기준!$B$1*'거창-대병-용주-합천'!M8, -2)</f>
        <v>1800</v>
      </c>
      <c r="H14" s="6">
        <v>1450</v>
      </c>
      <c r="I14" s="6">
        <v>1450</v>
      </c>
      <c r="J14" s="6"/>
      <c r="K14" s="5"/>
      <c r="L14" s="5"/>
      <c r="M14" s="5" t="s">
        <v>39</v>
      </c>
      <c r="N14" s="5">
        <v>2.7</v>
      </c>
      <c r="O14" s="5">
        <f>N14+O15</f>
        <v>7.2</v>
      </c>
      <c r="P14" s="5">
        <f>O14+P16</f>
        <v>8.6999999999999993</v>
      </c>
      <c r="Q14" s="5">
        <f>P14+Q17</f>
        <v>10.199999999999999</v>
      </c>
      <c r="R14" s="5">
        <f>Q14+R18</f>
        <v>11.2</v>
      </c>
      <c r="S14" s="5">
        <f>R14+S19</f>
        <v>14.299999999999999</v>
      </c>
      <c r="T14" s="5">
        <f>S14+T20</f>
        <v>15.299999999999999</v>
      </c>
      <c r="U14" s="5">
        <f>T14+U21</f>
        <v>17</v>
      </c>
      <c r="V14" s="5">
        <f>U14+V22</f>
        <v>19</v>
      </c>
      <c r="W14" s="5">
        <f>V14+W23</f>
        <v>21</v>
      </c>
      <c r="X14" s="5">
        <f>W14+X24</f>
        <v>22.1</v>
      </c>
      <c r="Y14" s="5">
        <f>X14+Y25</f>
        <v>26</v>
      </c>
      <c r="Z14" s="5">
        <f>Y14+Z26</f>
        <v>28.2</v>
      </c>
      <c r="AA14" s="5">
        <f>Z14+AA27</f>
        <v>30.5</v>
      </c>
      <c r="AB14" s="5">
        <f>AA14+AB28</f>
        <v>31.4</v>
      </c>
      <c r="AC14" s="5">
        <f>AB14+AC29</f>
        <v>33.199999999999996</v>
      </c>
      <c r="AD14" s="8">
        <f>AC14+AD30</f>
        <v>35.499999999999993</v>
      </c>
      <c r="AE14" s="8">
        <f>AD14+AE31</f>
        <v>37.499999999999993</v>
      </c>
      <c r="AF14" s="8">
        <f>AE14+AF32</f>
        <v>40.099999999999994</v>
      </c>
    </row>
    <row r="15" spans="1:32" s="3" customFormat="1" ht="24" customHeight="1" x14ac:dyDescent="0.3">
      <c r="A15" s="6">
        <f>ROUND(기준!$B$1*'거창-대병-용주-합천'!N2, -2)</f>
        <v>4200</v>
      </c>
      <c r="B15" s="6">
        <f>ROUND(기준!$B$1*'거창-대병-용주-합천'!N3, -2)</f>
        <v>3700</v>
      </c>
      <c r="C15" s="6">
        <f>ROUND(기준!$B$1*'거창-대병-용주-합천'!N4, -2)</f>
        <v>3600</v>
      </c>
      <c r="D15" s="6">
        <f>ROUND(기준!$B$1*'거창-대병-용주-합천'!N5, -2)</f>
        <v>3300</v>
      </c>
      <c r="E15" s="6">
        <f>ROUND(기준!$B$1*'거창-대병-용주-합천'!N6, -2)</f>
        <v>3000</v>
      </c>
      <c r="F15" s="6">
        <f>ROUND(기준!$B$1*'거창-대병-용주-합천'!N7, -2)</f>
        <v>2400</v>
      </c>
      <c r="G15" s="6">
        <f>ROUND(기준!$B$1*'거창-대병-용주-합천'!N8, -2)</f>
        <v>2200</v>
      </c>
      <c r="H15" s="6">
        <f>ROUND(기준!$B$1*'거창-대병-용주-합천'!N9, -2)</f>
        <v>2000</v>
      </c>
      <c r="I15" s="6">
        <f>ROUND(기준!$B$1*'거창-대병-용주-합천'!N10, -2)</f>
        <v>1700</v>
      </c>
      <c r="J15" s="6">
        <v>1450</v>
      </c>
      <c r="K15" s="6">
        <v>1450</v>
      </c>
      <c r="L15" s="11"/>
      <c r="M15" s="5"/>
      <c r="N15" s="5" t="s">
        <v>40</v>
      </c>
      <c r="O15" s="5">
        <v>4.5</v>
      </c>
      <c r="P15" s="5">
        <f>O15+P16</f>
        <v>6</v>
      </c>
      <c r="Q15" s="5">
        <f>P15+Q17</f>
        <v>7.5</v>
      </c>
      <c r="R15" s="5">
        <f>Q15+R18</f>
        <v>8.5</v>
      </c>
      <c r="S15" s="5">
        <f>R15+S19</f>
        <v>11.6</v>
      </c>
      <c r="T15" s="5">
        <f>S15+T20</f>
        <v>12.6</v>
      </c>
      <c r="U15" s="5">
        <f>T15+U21</f>
        <v>14.299999999999999</v>
      </c>
      <c r="V15" s="5">
        <f>U15+V22</f>
        <v>16.299999999999997</v>
      </c>
      <c r="W15" s="5">
        <f>V15+W23</f>
        <v>18.299999999999997</v>
      </c>
      <c r="X15" s="5">
        <f>W15+X24</f>
        <v>19.399999999999999</v>
      </c>
      <c r="Y15" s="5">
        <f>X15+Y25</f>
        <v>23.299999999999997</v>
      </c>
      <c r="Z15" s="5">
        <f>Y15+Z26</f>
        <v>25.499999999999996</v>
      </c>
      <c r="AA15" s="5">
        <f>Z15+AA27</f>
        <v>27.799999999999997</v>
      </c>
      <c r="AB15" s="5">
        <f>AA15+AB28</f>
        <v>28.699999999999996</v>
      </c>
      <c r="AC15" s="5">
        <f>AB15+AC29</f>
        <v>30.499999999999996</v>
      </c>
      <c r="AD15" s="5">
        <f>AC15+AD30</f>
        <v>32.799999999999997</v>
      </c>
      <c r="AE15" s="8">
        <f>AD15+AE31</f>
        <v>34.799999999999997</v>
      </c>
      <c r="AF15" s="8">
        <f>AE15+AF32</f>
        <v>37.4</v>
      </c>
    </row>
    <row r="16" spans="1:32" s="3" customFormat="1" ht="24" customHeight="1" x14ac:dyDescent="0.3">
      <c r="A16" s="6">
        <f>ROUND(기준!$B$1*'거창-대병-용주-합천'!O2, -2)</f>
        <v>4900</v>
      </c>
      <c r="B16" s="6">
        <f>ROUND(기준!$B$1*'거창-대병-용주-합천'!O3, -2)</f>
        <v>4300</v>
      </c>
      <c r="C16" s="6">
        <f>ROUND(기준!$B$1*'거창-대병-용주-합천'!O4, -2)</f>
        <v>4200</v>
      </c>
      <c r="D16" s="6">
        <f>ROUND(기준!$B$1*'거창-대병-용주-합천'!O5, -2)</f>
        <v>3900</v>
      </c>
      <c r="E16" s="6">
        <f>ROUND(기준!$B$1*'거창-대병-용주-합천'!O6, -2)</f>
        <v>3600</v>
      </c>
      <c r="F16" s="6">
        <f>ROUND(기준!$B$1*'거창-대병-용주-합천'!O7, -2)</f>
        <v>3000</v>
      </c>
      <c r="G16" s="6">
        <f>ROUND(기준!$B$1*'거창-대병-용주-합천'!O8, -2)</f>
        <v>2800</v>
      </c>
      <c r="H16" s="6">
        <f>ROUND(기준!$B$1*'거창-대병-용주-합천'!O9, -2)</f>
        <v>2600</v>
      </c>
      <c r="I16" s="6">
        <f>ROUND(기준!$B$1*'거창-대병-용주-합천'!O10, -2)</f>
        <v>2400</v>
      </c>
      <c r="J16" s="6">
        <f>ROUND(기준!$B$1*'거창-대병-용주-합천'!O11, -2)</f>
        <v>2000</v>
      </c>
      <c r="K16" s="6">
        <f>ROUND(기준!$B$1*O12, -2)</f>
        <v>1800</v>
      </c>
      <c r="L16" s="6"/>
      <c r="M16" s="5"/>
      <c r="N16" s="5"/>
      <c r="O16" s="5" t="s">
        <v>41</v>
      </c>
      <c r="P16" s="5">
        <v>1.5</v>
      </c>
      <c r="Q16" s="5">
        <f>P16+Q17</f>
        <v>3</v>
      </c>
      <c r="R16" s="5">
        <f>Q16+R18</f>
        <v>4</v>
      </c>
      <c r="S16" s="5">
        <f>R16+S19</f>
        <v>7.1</v>
      </c>
      <c r="T16" s="5">
        <f>S16+T20</f>
        <v>8.1</v>
      </c>
      <c r="U16" s="5">
        <f>T16+U21</f>
        <v>9.7999999999999989</v>
      </c>
      <c r="V16" s="5">
        <f>U16+V22</f>
        <v>11.799999999999999</v>
      </c>
      <c r="W16" s="5">
        <f>V16+W23</f>
        <v>13.799999999999999</v>
      </c>
      <c r="X16" s="5">
        <f>W16+X24</f>
        <v>14.899999999999999</v>
      </c>
      <c r="Y16" s="5">
        <f>X16+Y25</f>
        <v>18.799999999999997</v>
      </c>
      <c r="Z16" s="5">
        <f>Y16+Z26</f>
        <v>20.999999999999996</v>
      </c>
      <c r="AA16" s="5">
        <f>Z16+AA27</f>
        <v>23.299999999999997</v>
      </c>
      <c r="AB16" s="5">
        <f>AA16+AB28</f>
        <v>24.199999999999996</v>
      </c>
      <c r="AC16" s="5">
        <f>AB16+AC29</f>
        <v>25.999999999999996</v>
      </c>
      <c r="AD16" s="5">
        <f>AC16+AD30</f>
        <v>28.299999999999997</v>
      </c>
      <c r="AE16" s="5">
        <f>AD16+AE31</f>
        <v>30.299999999999997</v>
      </c>
      <c r="AF16" s="8">
        <f>AE16+AF32</f>
        <v>32.9</v>
      </c>
    </row>
    <row r="17" spans="1:34" s="3" customFormat="1" ht="24" customHeight="1" x14ac:dyDescent="0.3">
      <c r="A17" s="6">
        <f>ROUND(기준!$B$1*'거창-대병-용주-합천'!P2, -2)</f>
        <v>5100</v>
      </c>
      <c r="B17" s="6">
        <f>ROUND(기준!$B$1*'거창-대병-용주-합천'!P3, -2)</f>
        <v>4500</v>
      </c>
      <c r="C17" s="6">
        <f>ROUND(기준!$B$1*'거창-대병-용주-합천'!P4, -2)</f>
        <v>4400</v>
      </c>
      <c r="D17" s="6">
        <f>ROUND(기준!$B$1*'거창-대병-용주-합천'!P5, -2)</f>
        <v>4200</v>
      </c>
      <c r="E17" s="6">
        <f>ROUND(기준!$B$1*'거창-대병-용주-합천'!P6, -2)</f>
        <v>3800</v>
      </c>
      <c r="F17" s="6">
        <f>ROUND(기준!$B$1*'거창-대병-용주-합천'!P7, -2)</f>
        <v>3300</v>
      </c>
      <c r="G17" s="6">
        <f>ROUND(기준!$B$1*'거창-대병-용주-합천'!P8, -2)</f>
        <v>3100</v>
      </c>
      <c r="H17" s="6">
        <f>ROUND(기준!$B$1*'거창-대병-용주-합천'!P9, -2)</f>
        <v>2800</v>
      </c>
      <c r="I17" s="6">
        <f>ROUND(기준!$B$1*'거창-대병-용주-합천'!P10, -2)</f>
        <v>2600</v>
      </c>
      <c r="J17" s="6">
        <f>ROUND(기준!$B$1*'거창-대병-용주-합천'!P11, -2)</f>
        <v>2200</v>
      </c>
      <c r="K17" s="6">
        <f>ROUND(기준!$B$1*'거창-대병-용주-합천'!P12, -2)</f>
        <v>2000</v>
      </c>
      <c r="L17" s="6">
        <v>1450</v>
      </c>
      <c r="M17" s="6"/>
      <c r="N17" s="5"/>
      <c r="O17" s="5"/>
      <c r="P17" s="5" t="s">
        <v>43</v>
      </c>
      <c r="Q17" s="5">
        <v>1.5</v>
      </c>
      <c r="R17" s="5">
        <f>Q17+R18</f>
        <v>2.5</v>
      </c>
      <c r="S17" s="5">
        <f>R17+S19</f>
        <v>5.6</v>
      </c>
      <c r="T17" s="5">
        <f>S17+T20</f>
        <v>6.6</v>
      </c>
      <c r="U17" s="5">
        <f>T17+U21</f>
        <v>8.2999999999999989</v>
      </c>
      <c r="V17" s="5">
        <f>U17+V22</f>
        <v>10.299999999999999</v>
      </c>
      <c r="W17" s="5">
        <f>V17+W23</f>
        <v>12.299999999999999</v>
      </c>
      <c r="X17" s="5">
        <f>W17+X24</f>
        <v>13.399999999999999</v>
      </c>
      <c r="Y17" s="5">
        <f>X17+Y25</f>
        <v>17.299999999999997</v>
      </c>
      <c r="Z17" s="5">
        <f>Y17+Z26</f>
        <v>19.499999999999996</v>
      </c>
      <c r="AA17" s="5">
        <f>Z17+AA27</f>
        <v>21.799999999999997</v>
      </c>
      <c r="AB17" s="5">
        <f>AA17+AB28</f>
        <v>22.699999999999996</v>
      </c>
      <c r="AC17" s="5">
        <f>AB17+AC29</f>
        <v>24.499999999999996</v>
      </c>
      <c r="AD17" s="5">
        <f>AC17+AD30</f>
        <v>26.799999999999997</v>
      </c>
      <c r="AE17" s="5">
        <f>AD17+AE31</f>
        <v>28.799999999999997</v>
      </c>
      <c r="AF17" s="5">
        <f>AE17+AF32</f>
        <v>31.4</v>
      </c>
    </row>
    <row r="18" spans="1:34" s="3" customFormat="1" ht="24" customHeight="1" x14ac:dyDescent="0.3">
      <c r="A18" s="6">
        <f>ROUND(기준!$B$1*'거창-대병-용주-합천'!Q2, -2)</f>
        <v>5300</v>
      </c>
      <c r="B18" s="6">
        <f>ROUND(기준!$B$1*'거창-대병-용주-합천'!Q3, -2)</f>
        <v>4800</v>
      </c>
      <c r="C18" s="6">
        <f>ROUND(기준!$B$1*'거창-대병-용주-합천'!Q4, -2)</f>
        <v>4700</v>
      </c>
      <c r="D18" s="6">
        <f>ROUND(기준!$B$1*'거창-대병-용주-합천'!Q5, -2)</f>
        <v>4400</v>
      </c>
      <c r="E18" s="6">
        <f>ROUND(기준!$B$1*'거창-대병-용주-합천'!Q6, -2)</f>
        <v>4100</v>
      </c>
      <c r="F18" s="6">
        <f>ROUND(기준!$B$1*'거창-대병-용주-합천'!Q7, -2)</f>
        <v>3500</v>
      </c>
      <c r="G18" s="6">
        <f>ROUND(기준!$B$1*'거창-대병-용주-합천'!Q8, -2)</f>
        <v>3300</v>
      </c>
      <c r="H18" s="6">
        <f>ROUND(기준!$B$1*'거창-대병-용주-합천'!Q9, -2)</f>
        <v>3100</v>
      </c>
      <c r="I18" s="6">
        <f>ROUND(기준!$B$1*'거창-대병-용주-합천'!Q10, -2)</f>
        <v>2800</v>
      </c>
      <c r="J18" s="6">
        <f>ROUND(기준!$B$1*'거창-대병-용주-합천'!Q11, -2)</f>
        <v>2400</v>
      </c>
      <c r="K18" s="6">
        <f>ROUND(기준!$B$1*'거창-대병-용주-합천'!Q12, -2)</f>
        <v>2300</v>
      </c>
      <c r="L18" s="6">
        <f>ROUND(기준!$B$1*'거창-대병-용주-합천'!Q13, -2)</f>
        <v>1800</v>
      </c>
      <c r="M18" s="6">
        <v>1450</v>
      </c>
      <c r="N18" s="6"/>
      <c r="O18" s="5"/>
      <c r="P18" s="5"/>
      <c r="Q18" s="5" t="s">
        <v>42</v>
      </c>
      <c r="R18" s="8">
        <v>1</v>
      </c>
      <c r="S18" s="5">
        <f>R18+S19</f>
        <v>4.0999999999999996</v>
      </c>
      <c r="T18" s="5">
        <f>S18+T20</f>
        <v>5.0999999999999996</v>
      </c>
      <c r="U18" s="5">
        <f>T18+U21</f>
        <v>6.8</v>
      </c>
      <c r="V18" s="5">
        <f>U18+V22</f>
        <v>8.8000000000000007</v>
      </c>
      <c r="W18" s="5">
        <f>V18+W23</f>
        <v>10.8</v>
      </c>
      <c r="X18" s="5">
        <f>W18+X24</f>
        <v>11.9</v>
      </c>
      <c r="Y18" s="5">
        <f>X18+Y25</f>
        <v>15.8</v>
      </c>
      <c r="Z18" s="5">
        <f>Y18+Z26</f>
        <v>18</v>
      </c>
      <c r="AA18" s="5">
        <f>Z18+AA27</f>
        <v>20.3</v>
      </c>
      <c r="AB18" s="5">
        <f>AA18+AB28</f>
        <v>21.2</v>
      </c>
      <c r="AC18" s="5">
        <f>AB18+AC29</f>
        <v>23</v>
      </c>
      <c r="AD18" s="5">
        <f>AC18+AD30</f>
        <v>25.3</v>
      </c>
      <c r="AE18" s="5">
        <f>AD18+AE31</f>
        <v>27.3</v>
      </c>
      <c r="AF18" s="5">
        <f>AE18+AF32</f>
        <v>29.900000000000002</v>
      </c>
    </row>
    <row r="19" spans="1:34" s="3" customFormat="1" ht="24" customHeight="1" x14ac:dyDescent="0.3">
      <c r="A19" s="6">
        <f>ROUND(기준!$B$1*'거창-대병-용주-합천'!R2, -2)</f>
        <v>5400</v>
      </c>
      <c r="B19" s="6">
        <f>ROUND(기준!$B$1*'거창-대병-용주-합천'!R3, -2)</f>
        <v>4900</v>
      </c>
      <c r="C19" s="6">
        <f>ROUND(기준!$B$1*'거창-대병-용주-합천'!R4, -2)</f>
        <v>4800</v>
      </c>
      <c r="D19" s="6">
        <f>ROUND(기준!$B$1*'거창-대병-용주-합천'!R5, -2)</f>
        <v>4500</v>
      </c>
      <c r="E19" s="6">
        <f>ROUND(기준!$B$1*'거창-대병-용주-합천'!R6, -2)</f>
        <v>4200</v>
      </c>
      <c r="F19" s="6">
        <f>ROUND(기준!$B$1*'거창-대병-용주-합천'!R7, -2)</f>
        <v>3600</v>
      </c>
      <c r="G19" s="6">
        <f>ROUND(기준!$B$1*'거창-대병-용주-합천'!R8, -2)</f>
        <v>3400</v>
      </c>
      <c r="H19" s="6">
        <f>ROUND(기준!$B$1*'거창-대병-용주-합천'!R9, -2)</f>
        <v>3200</v>
      </c>
      <c r="I19" s="6">
        <f>ROUND(기준!$B$1*'거창-대병-용주-합천'!R10, -2)</f>
        <v>2900</v>
      </c>
      <c r="J19" s="6">
        <f>ROUND(기준!$B$1*'거창-대병-용주-합천'!R11, -2)</f>
        <v>2500</v>
      </c>
      <c r="K19" s="6">
        <f>ROUND(기준!$B$1*'거창-대병-용주-합천'!R12, -2)</f>
        <v>2400</v>
      </c>
      <c r="L19" s="6">
        <f>ROUND(기준!$B$1*'거창-대병-용주-합천'!R13, -2)</f>
        <v>1900</v>
      </c>
      <c r="M19" s="6">
        <f>ROUND(기준!$B$1*'거창-대병-용주-합천'!R14, -2)</f>
        <v>1600</v>
      </c>
      <c r="N19" s="6">
        <v>1450</v>
      </c>
      <c r="O19" s="6"/>
      <c r="P19" s="10"/>
      <c r="Q19" s="8"/>
      <c r="R19" s="8" t="s">
        <v>44</v>
      </c>
      <c r="S19" s="8">
        <v>3.1</v>
      </c>
      <c r="T19" s="5">
        <f>S19+T20</f>
        <v>4.0999999999999996</v>
      </c>
      <c r="U19" s="5">
        <f>T19+U21</f>
        <v>5.8</v>
      </c>
      <c r="V19" s="5">
        <f>U19+V22</f>
        <v>7.8</v>
      </c>
      <c r="W19" s="5">
        <f>V19+W23</f>
        <v>9.8000000000000007</v>
      </c>
      <c r="X19" s="5">
        <f>W19+X24</f>
        <v>10.9</v>
      </c>
      <c r="Y19" s="5">
        <f>X19+Y25</f>
        <v>14.8</v>
      </c>
      <c r="Z19" s="5">
        <f>Y19+Z26</f>
        <v>17</v>
      </c>
      <c r="AA19" s="5">
        <f>Z19+AA27</f>
        <v>19.3</v>
      </c>
      <c r="AB19" s="5">
        <f>AA19+AB28</f>
        <v>20.2</v>
      </c>
      <c r="AC19" s="5">
        <f>AB19+AC29</f>
        <v>22</v>
      </c>
      <c r="AD19" s="5">
        <f>AC19+AD30</f>
        <v>24.3</v>
      </c>
      <c r="AE19" s="5">
        <f>AD19+AE31</f>
        <v>26.3</v>
      </c>
      <c r="AF19" s="5">
        <f>AE19+AF32</f>
        <v>28.900000000000002</v>
      </c>
    </row>
    <row r="20" spans="1:34" ht="24" customHeight="1" x14ac:dyDescent="0.3">
      <c r="A20" s="6">
        <f>ROUND(기준!$B$1*'거창-대병-용주-합천'!S2, -2)</f>
        <v>5900</v>
      </c>
      <c r="B20" s="6">
        <f>ROUND(기준!$B$1*'거창-대병-용주-합천'!S3, -2)</f>
        <v>5300</v>
      </c>
      <c r="C20" s="6">
        <f>ROUND(기준!$B$1*'거창-대병-용주-합천'!S4, -2)</f>
        <v>5200</v>
      </c>
      <c r="D20" s="6">
        <f>ROUND(기준!$B$1*'거창-대병-용주-합천'!S5, -2)</f>
        <v>5000</v>
      </c>
      <c r="E20" s="6">
        <f>ROUND(기준!$B$1*'거창-대병-용주-합천'!S6, -2)</f>
        <v>4700</v>
      </c>
      <c r="F20" s="6">
        <f>ROUND(기준!$B$1*'거창-대병-용주-합천'!S7, -2)</f>
        <v>4100</v>
      </c>
      <c r="G20" s="6">
        <f>ROUND(기준!$B$1*'거창-대병-용주-합천'!S8, -2)</f>
        <v>3900</v>
      </c>
      <c r="H20" s="6">
        <f>ROUND(기준!$B$1*'거창-대병-용주-합천'!S9, -2)</f>
        <v>3700</v>
      </c>
      <c r="I20" s="6">
        <f>ROUND(기준!$B$1*'거창-대병-용주-합천'!S10, -2)</f>
        <v>3400</v>
      </c>
      <c r="J20" s="6">
        <f>ROUND(기준!$B$1*'거창-대병-용주-합천'!S11, -2)</f>
        <v>3000</v>
      </c>
      <c r="K20" s="6">
        <f>ROUND(기준!$B$1*'거창-대병-용주-합천'!S12, -2)</f>
        <v>2800</v>
      </c>
      <c r="L20" s="6">
        <f>ROUND(기준!$B$1*'거창-대병-용주-합천'!S13, -2)</f>
        <v>2400</v>
      </c>
      <c r="M20" s="6">
        <f>ROUND(기준!$B$1*'거창-대병-용주-합천'!S14, -2)</f>
        <v>2100</v>
      </c>
      <c r="N20" s="6">
        <f>ROUND(기준!$B$1*'거창-대병-용주-합천'!S15, -2)</f>
        <v>1700</v>
      </c>
      <c r="O20" s="6"/>
      <c r="P20" s="6"/>
      <c r="Q20" s="9"/>
      <c r="R20" s="8"/>
      <c r="S20" s="8" t="s">
        <v>45</v>
      </c>
      <c r="T20" s="8">
        <v>1</v>
      </c>
      <c r="U20" s="5">
        <f>T20+U21</f>
        <v>2.7</v>
      </c>
      <c r="V20" s="5">
        <f>U20+V22</f>
        <v>4.7</v>
      </c>
      <c r="W20" s="5">
        <f>V20+W23</f>
        <v>6.7</v>
      </c>
      <c r="X20" s="5">
        <f>W20+X24</f>
        <v>7.8000000000000007</v>
      </c>
      <c r="Y20" s="5">
        <f>X20+Y25</f>
        <v>11.700000000000001</v>
      </c>
      <c r="Z20" s="5">
        <f>Y20+Z26</f>
        <v>13.900000000000002</v>
      </c>
      <c r="AA20" s="5">
        <f>Z20+AA27</f>
        <v>16.200000000000003</v>
      </c>
      <c r="AB20" s="5">
        <f>AA20+AB28</f>
        <v>17.100000000000001</v>
      </c>
      <c r="AC20" s="5">
        <f>AB20+AC29</f>
        <v>18.900000000000002</v>
      </c>
      <c r="AD20" s="5">
        <f>AC20+AD30</f>
        <v>21.200000000000003</v>
      </c>
      <c r="AE20" s="5">
        <f>AD20+AE31</f>
        <v>23.200000000000003</v>
      </c>
      <c r="AF20" s="5">
        <f>AE20+AF32</f>
        <v>25.800000000000004</v>
      </c>
      <c r="AG20" s="3"/>
      <c r="AH20" s="3"/>
    </row>
    <row r="21" spans="1:34" ht="24" customHeight="1" x14ac:dyDescent="0.3">
      <c r="A21" s="6">
        <f>ROUND(기준!$B$1*T2, -2)</f>
        <v>6000</v>
      </c>
      <c r="B21" s="6">
        <f>ROUND(기준!$B$1*'거창-대병-용주-합천'!T3, -2)</f>
        <v>5500</v>
      </c>
      <c r="C21" s="6">
        <f>ROUND(기준!$B$1*'거창-대병-용주-합천'!T4, -2)</f>
        <v>5400</v>
      </c>
      <c r="D21" s="6">
        <f>ROUND(기준!$B$1*'거창-대병-용주-합천'!T5, -2)</f>
        <v>5100</v>
      </c>
      <c r="E21" s="6">
        <f>ROUND(기준!$B$1*'거창-대병-용주-합천'!T6, -2)</f>
        <v>4800</v>
      </c>
      <c r="F21" s="6">
        <f>ROUND(기준!$B$1*'거창-대병-용주-합천'!T7, -2)</f>
        <v>4200</v>
      </c>
      <c r="G21" s="6">
        <f>ROUND(기준!$B$1*'거창-대병-용주-합천'!T8, -2)</f>
        <v>4000</v>
      </c>
      <c r="H21" s="6">
        <f>ROUND(기준!$B$1*'거창-대병-용주-합천'!T9, -2)</f>
        <v>3800</v>
      </c>
      <c r="I21" s="6">
        <f>ROUND(기준!$B$1*'거창-대병-용주-합천'!T10, -2)</f>
        <v>3500</v>
      </c>
      <c r="J21" s="6">
        <f>ROUND(기준!$B$1*'거창-대병-용주-합천'!T11, -2)</f>
        <v>3100</v>
      </c>
      <c r="K21" s="6">
        <f>ROUND(기준!$B$1*'거창-대병-용주-합천'!T12, -2)</f>
        <v>3000</v>
      </c>
      <c r="L21" s="6">
        <f>ROUND(기준!$B$1*'거창-대병-용주-합천'!T13, -2)</f>
        <v>2500</v>
      </c>
      <c r="M21" s="6">
        <f>ROUND(기준!$B$1*'거창-대병-용주-합천'!T14, -2)</f>
        <v>2200</v>
      </c>
      <c r="N21" s="6">
        <f>ROUND(기준!$B$1*'거창-대병-용주-합천'!T15, -2)</f>
        <v>1800</v>
      </c>
      <c r="O21" s="6"/>
      <c r="P21" s="6"/>
      <c r="Q21" s="6"/>
      <c r="R21" s="9"/>
      <c r="S21" s="9"/>
      <c r="T21" s="8" t="s">
        <v>57</v>
      </c>
      <c r="U21" s="8">
        <v>1.7</v>
      </c>
      <c r="V21" s="5">
        <f>U21+V22</f>
        <v>3.7</v>
      </c>
      <c r="W21" s="5">
        <f>V21+W23</f>
        <v>5.7</v>
      </c>
      <c r="X21" s="5">
        <f>W21+X24</f>
        <v>6.8000000000000007</v>
      </c>
      <c r="Y21" s="5">
        <f>X21+Y25</f>
        <v>10.700000000000001</v>
      </c>
      <c r="Z21" s="5">
        <f>Y21+Z26</f>
        <v>12.900000000000002</v>
      </c>
      <c r="AA21" s="5">
        <f>Z21+AA27</f>
        <v>15.200000000000003</v>
      </c>
      <c r="AB21" s="5">
        <f>AA21+AB28</f>
        <v>16.100000000000001</v>
      </c>
      <c r="AC21" s="5">
        <f>AB21+AC29</f>
        <v>17.900000000000002</v>
      </c>
      <c r="AD21" s="5">
        <f>AC21+AD30</f>
        <v>20.200000000000003</v>
      </c>
      <c r="AE21" s="5">
        <f>AD21+AE31</f>
        <v>22.200000000000003</v>
      </c>
      <c r="AF21" s="5">
        <f>AE21+AF32</f>
        <v>24.800000000000004</v>
      </c>
      <c r="AG21" s="3"/>
      <c r="AH21" s="3"/>
    </row>
    <row r="22" spans="1:34" ht="24" customHeight="1" x14ac:dyDescent="0.3">
      <c r="A22" s="6">
        <f>ROUND(기준!$B$1*U2, -2)</f>
        <v>6300</v>
      </c>
      <c r="B22" s="6">
        <f>ROUND(기준!$B$1*'거창-대병-용주-합천'!U3, -2)</f>
        <v>5700</v>
      </c>
      <c r="C22" s="6">
        <f>ROUND(기준!$B$1*'거창-대병-용주-합천'!U4, -2)</f>
        <v>5600</v>
      </c>
      <c r="D22" s="6">
        <f>ROUND(기준!$B$1*'거창-대병-용주-합천'!U5, -2)</f>
        <v>5400</v>
      </c>
      <c r="E22" s="6">
        <f>ROUND(기준!$B$1*'거창-대병-용주-합천'!U6, -2)</f>
        <v>5000</v>
      </c>
      <c r="F22" s="6">
        <f>ROUND(기준!$B$1*'거창-대병-용주-합천'!U7, -2)</f>
        <v>4500</v>
      </c>
      <c r="G22" s="6">
        <f>ROUND(기준!$B$1*'거창-대병-용주-합천'!U8, -2)</f>
        <v>4300</v>
      </c>
      <c r="H22" s="6">
        <f>ROUND(기준!$B$1*'거창-대병-용주-합천'!U9, -2)</f>
        <v>4100</v>
      </c>
      <c r="I22" s="6">
        <f>ROUND(기준!$B$1*'거창-대병-용주-합천'!U10, -2)</f>
        <v>3800</v>
      </c>
      <c r="J22" s="6">
        <f>ROUND(기준!$B$1*'거창-대병-용주-합천'!U11, -2)</f>
        <v>3400</v>
      </c>
      <c r="K22" s="6">
        <f>ROUND(기준!$B$1*'거창-대병-용주-합천'!U12, -2)</f>
        <v>3200</v>
      </c>
      <c r="L22" s="6">
        <f>ROUND(기준!$B$1*'거창-대병-용주-합천'!U13, -2)</f>
        <v>2800</v>
      </c>
      <c r="M22" s="6">
        <f>ROUND(기준!$B$1*'거창-대병-용주-합천'!U14, -2)</f>
        <v>2500</v>
      </c>
      <c r="N22" s="6">
        <f>ROUND(기준!$B$1*'거창-대병-용주-합천'!U15, -2)</f>
        <v>2100</v>
      </c>
      <c r="O22" s="6">
        <v>1450</v>
      </c>
      <c r="P22" s="6"/>
      <c r="Q22" s="6"/>
      <c r="R22" s="6"/>
      <c r="S22" s="9"/>
      <c r="T22" s="8" t="s">
        <v>58</v>
      </c>
      <c r="U22" s="8" t="s">
        <v>59</v>
      </c>
      <c r="V22" s="8">
        <v>2</v>
      </c>
      <c r="W22" s="5">
        <f>V22+W23</f>
        <v>4</v>
      </c>
      <c r="X22" s="5">
        <f>W22+X24</f>
        <v>5.0999999999999996</v>
      </c>
      <c r="Y22" s="5">
        <f>X22+Y25</f>
        <v>9</v>
      </c>
      <c r="Z22" s="5">
        <f>Y22+Z26</f>
        <v>11.2</v>
      </c>
      <c r="AA22" s="5">
        <f>Z22+AA27</f>
        <v>13.5</v>
      </c>
      <c r="AB22" s="5">
        <f>AA22+AB28</f>
        <v>14.4</v>
      </c>
      <c r="AC22" s="5">
        <f>AB22+AC29</f>
        <v>16.2</v>
      </c>
      <c r="AD22" s="5">
        <f>AC22+AD30</f>
        <v>18.5</v>
      </c>
      <c r="AE22" s="5">
        <f>AD22+AE31</f>
        <v>20.5</v>
      </c>
      <c r="AF22" s="5">
        <f>AE22+AF32</f>
        <v>23.1</v>
      </c>
      <c r="AG22" s="3"/>
      <c r="AH22" s="3"/>
    </row>
    <row r="23" spans="1:34" ht="24" customHeight="1" x14ac:dyDescent="0.3">
      <c r="A23" s="6">
        <f>ROUND(기준!$B$1*V2, -2)</f>
        <v>6600</v>
      </c>
      <c r="B23" s="6">
        <f>ROUND(기준!$B$1*'거창-대병-용주-합천'!V3, -2)</f>
        <v>6000</v>
      </c>
      <c r="C23" s="6">
        <f>ROUND(기준!$B$1*'거창-대병-용주-합천'!V4, -2)</f>
        <v>5900</v>
      </c>
      <c r="D23" s="6">
        <f>ROUND(기준!$B$1*'거창-대병-용주-합천'!V5, -2)</f>
        <v>5700</v>
      </c>
      <c r="E23" s="6">
        <f>ROUND(기준!$B$1*'거창-대병-용주-합천'!V6, -2)</f>
        <v>5300</v>
      </c>
      <c r="F23" s="6">
        <f>ROUND(기준!$B$1*'거창-대병-용주-합천'!V7, -2)</f>
        <v>4800</v>
      </c>
      <c r="G23" s="6">
        <f>ROUND(기준!$B$1*'거창-대병-용주-합천'!V8, -2)</f>
        <v>4500</v>
      </c>
      <c r="H23" s="6">
        <f>ROUND(기준!$B$1*'거창-대병-용주-합천'!V9, -2)</f>
        <v>4300</v>
      </c>
      <c r="I23" s="6">
        <f>ROUND(기준!$B$1*'거창-대병-용주-합천'!V10, -2)</f>
        <v>4100</v>
      </c>
      <c r="J23" s="6">
        <f>ROUND(기준!$B$1*'거창-대병-용주-합천'!V11, -2)</f>
        <v>3700</v>
      </c>
      <c r="K23" s="6">
        <f>ROUND(기준!$B$1*'거창-대병-용주-합천'!V12, -2)</f>
        <v>3500</v>
      </c>
      <c r="L23" s="6">
        <f>ROUND(기준!$B$1*'거창-대병-용주-합천'!V13, -2)</f>
        <v>3100</v>
      </c>
      <c r="M23" s="6">
        <f>ROUND(기준!$B$1*'거창-대병-용주-합천'!V14, -2)</f>
        <v>2800</v>
      </c>
      <c r="N23" s="6">
        <f>ROUND(기준!$B$1*'거창-대병-용주-합천'!V15, -2)</f>
        <v>2400</v>
      </c>
      <c r="O23" s="6">
        <f>ROUND(기준!$B$1*'거창-대병-용주-합천'!V16, -2)</f>
        <v>1700</v>
      </c>
      <c r="P23" s="6">
        <v>1450</v>
      </c>
      <c r="Q23" s="6"/>
      <c r="R23" s="6"/>
      <c r="S23" s="6"/>
      <c r="T23" s="8"/>
      <c r="U23" s="8" t="s">
        <v>60</v>
      </c>
      <c r="V23" s="8" t="s">
        <v>61</v>
      </c>
      <c r="W23" s="8">
        <v>2</v>
      </c>
      <c r="X23" s="5">
        <f>W23+X24</f>
        <v>3.1</v>
      </c>
      <c r="Y23" s="5">
        <f>X23+Y25</f>
        <v>7</v>
      </c>
      <c r="Z23" s="5">
        <f>Y23+Z26</f>
        <v>9.1999999999999993</v>
      </c>
      <c r="AA23" s="5">
        <f>Z23+AA27</f>
        <v>11.5</v>
      </c>
      <c r="AB23" s="5">
        <f>AA23+AB28</f>
        <v>12.4</v>
      </c>
      <c r="AC23" s="5">
        <f>AB23+AC29</f>
        <v>14.200000000000001</v>
      </c>
      <c r="AD23" s="5">
        <f>AC23+AD30</f>
        <v>16.5</v>
      </c>
      <c r="AE23" s="5">
        <f>AD23+AE31</f>
        <v>18.5</v>
      </c>
      <c r="AF23" s="5">
        <f>AE23+AF32</f>
        <v>21.1</v>
      </c>
      <c r="AG23" s="3"/>
      <c r="AH23" s="3"/>
    </row>
    <row r="24" spans="1:34" ht="24" customHeight="1" x14ac:dyDescent="0.3">
      <c r="A24" s="6">
        <f>ROUND(기준!$B$1*W2, -2)</f>
        <v>6900</v>
      </c>
      <c r="B24" s="6">
        <f>ROUND(기준!$B$1*W3, -2)</f>
        <v>6300</v>
      </c>
      <c r="C24" s="6">
        <f>ROUND(기준!$B$1*'거창-대병-용주-합천'!W4, -2)</f>
        <v>6200</v>
      </c>
      <c r="D24" s="6">
        <f>ROUND(기준!$B$1*'거창-대병-용주-합천'!W5, -2)</f>
        <v>5900</v>
      </c>
      <c r="E24" s="6">
        <f>ROUND(기준!$B$1*'거창-대병-용주-합천'!W6, -2)</f>
        <v>5600</v>
      </c>
      <c r="F24" s="6">
        <f>ROUND(기준!$B$1*'거창-대병-용주-합천'!W7, -2)</f>
        <v>5000</v>
      </c>
      <c r="G24" s="6">
        <f>ROUND(기준!$B$1*'거창-대병-용주-합천'!W8, -2)</f>
        <v>4800</v>
      </c>
      <c r="H24" s="6">
        <f>ROUND(기준!$B$1*'거창-대병-용주-합천'!W9, -2)</f>
        <v>4600</v>
      </c>
      <c r="I24" s="6">
        <f>ROUND(기준!$B$1*'거창-대병-용주-합천'!W10, -2)</f>
        <v>4400</v>
      </c>
      <c r="J24" s="6">
        <f>ROUND(기준!$B$1*'거창-대병-용주-합천'!W11, -2)</f>
        <v>4000</v>
      </c>
      <c r="K24" s="6">
        <f>ROUND(기준!$B$1*'거창-대병-용주-합천'!W12, -2)</f>
        <v>3800</v>
      </c>
      <c r="L24" s="6">
        <f>ROUND(기준!$B$1*'거창-대병-용주-합천'!W13, -2)</f>
        <v>3400</v>
      </c>
      <c r="M24" s="6">
        <f>ROUND(기준!$B$1*'거창-대병-용주-합천'!W14, -2)</f>
        <v>3100</v>
      </c>
      <c r="N24" s="6">
        <f>ROUND(기준!$B$1*'거창-대병-용주-합천'!W15, -2)</f>
        <v>2700</v>
      </c>
      <c r="O24" s="6">
        <f>ROUND(기준!$B$1*'거창-대병-용주-합천'!W16, -2)</f>
        <v>2000</v>
      </c>
      <c r="P24" s="6">
        <f>ROUND(기준!$B$1*'거창-대병-용주-합천'!W17, -2)</f>
        <v>1800</v>
      </c>
      <c r="Q24" s="6">
        <v>1450</v>
      </c>
      <c r="R24" s="6"/>
      <c r="S24" s="6"/>
      <c r="T24" s="6"/>
      <c r="U24" s="8"/>
      <c r="V24" s="8"/>
      <c r="W24" s="12" t="s">
        <v>62</v>
      </c>
      <c r="X24" s="8">
        <v>1.1000000000000001</v>
      </c>
      <c r="Y24" s="5">
        <f>X24+Y25</f>
        <v>5</v>
      </c>
      <c r="Z24" s="5">
        <f>Y24+Z26</f>
        <v>7.2</v>
      </c>
      <c r="AA24" s="5">
        <f>Z24+AA27</f>
        <v>9.5</v>
      </c>
      <c r="AB24" s="5">
        <f>AA24+AB28</f>
        <v>10.4</v>
      </c>
      <c r="AC24" s="5">
        <f>AB24+AC29</f>
        <v>12.200000000000001</v>
      </c>
      <c r="AD24" s="5">
        <f>AC24+AD30</f>
        <v>14.5</v>
      </c>
      <c r="AE24" s="5">
        <f>AD24+AE31</f>
        <v>16.5</v>
      </c>
      <c r="AF24" s="5">
        <f>AE24+AF32</f>
        <v>19.100000000000001</v>
      </c>
      <c r="AG24" s="3"/>
      <c r="AH24" s="3"/>
    </row>
    <row r="25" spans="1:34" ht="24" customHeight="1" x14ac:dyDescent="0.3">
      <c r="A25" s="6">
        <f>ROUND(기준!$B$1*X2, -2)</f>
        <v>7000</v>
      </c>
      <c r="B25" s="6">
        <f>ROUND(기준!$B$1*X3, -2)</f>
        <v>6500</v>
      </c>
      <c r="C25" s="6">
        <f>ROUND(기준!$B$1*X4, -2)</f>
        <v>6400</v>
      </c>
      <c r="D25" s="6">
        <f>ROUND(기준!$B$1*'거창-대병-용주-합천'!X5, -2)</f>
        <v>6100</v>
      </c>
      <c r="E25" s="6">
        <f>ROUND(기준!$B$1*'거창-대병-용주-합천'!X6, -2)</f>
        <v>5800</v>
      </c>
      <c r="F25" s="6">
        <f>ROUND(기준!$B$1*'거창-대병-용주-합천'!X7, -2)</f>
        <v>5200</v>
      </c>
      <c r="G25" s="6">
        <f>ROUND(기준!$B$1*'거창-대병-용주-합천'!X8, -2)</f>
        <v>5000</v>
      </c>
      <c r="H25" s="6">
        <f>ROUND(기준!$B$1*'거창-대병-용주-합천'!X9, -2)</f>
        <v>4800</v>
      </c>
      <c r="I25" s="6">
        <f>ROUND(기준!$B$1*'거창-대병-용주-합천'!X10, -2)</f>
        <v>4500</v>
      </c>
      <c r="J25" s="6">
        <f>ROUND(기준!$B$1*'거창-대병-용주-합천'!X11, -2)</f>
        <v>4100</v>
      </c>
      <c r="K25" s="6">
        <f>ROUND(기준!$B$1*'거창-대병-용주-합천'!X12, -2)</f>
        <v>4000</v>
      </c>
      <c r="L25" s="6">
        <f>ROUND(기준!$B$1*'거창-대병-용주-합천'!X13, -2)</f>
        <v>3500</v>
      </c>
      <c r="M25" s="6">
        <f>ROUND(기준!$B$1*'거창-대병-용주-합천'!X14, -2)</f>
        <v>3200</v>
      </c>
      <c r="N25" s="6">
        <f>ROUND(기준!$B$1*'거창-대병-용주-합천'!X15, -2)</f>
        <v>2800</v>
      </c>
      <c r="O25" s="6">
        <f>ROUND(기준!$B$1*'거창-대병-용주-합천'!X16, -2)</f>
        <v>2200</v>
      </c>
      <c r="P25" s="6">
        <f>ROUND(기준!$B$1*'거창-대병-용주-합천'!X17, -2)</f>
        <v>1900</v>
      </c>
      <c r="Q25" s="6">
        <f>ROUND(기준!$B$1*'거창-대병-용주-합천'!X18, -2)</f>
        <v>1700</v>
      </c>
      <c r="R25" s="6">
        <v>1450</v>
      </c>
      <c r="S25" s="6">
        <v>1450</v>
      </c>
      <c r="T25" s="6"/>
      <c r="U25" s="6"/>
      <c r="V25" s="8"/>
      <c r="W25" s="12"/>
      <c r="X25" s="8" t="s">
        <v>63</v>
      </c>
      <c r="Y25" s="8">
        <v>3.9</v>
      </c>
      <c r="Z25" s="5">
        <f>Y25+Z26</f>
        <v>6.1</v>
      </c>
      <c r="AA25" s="5">
        <f>Z25+AA27</f>
        <v>8.3999999999999986</v>
      </c>
      <c r="AB25" s="5">
        <f>AA25+AB28</f>
        <v>9.2999999999999989</v>
      </c>
      <c r="AC25" s="5">
        <f>AB25+AC29</f>
        <v>11.1</v>
      </c>
      <c r="AD25" s="5">
        <f>AC25+AD30</f>
        <v>13.399999999999999</v>
      </c>
      <c r="AE25" s="5">
        <f>AD25+AE31</f>
        <v>15.399999999999999</v>
      </c>
      <c r="AF25" s="5">
        <f>AE25+AF32</f>
        <v>18</v>
      </c>
      <c r="AG25" s="3"/>
      <c r="AH25" s="3"/>
    </row>
    <row r="26" spans="1:34" ht="24" customHeight="1" x14ac:dyDescent="0.3">
      <c r="A26" s="6">
        <f>ROUND(기준!$B$1*Y2, -2)</f>
        <v>7600</v>
      </c>
      <c r="B26" s="6">
        <f>ROUND(기준!$B$1*Y3, -2)</f>
        <v>7000</v>
      </c>
      <c r="C26" s="6">
        <f>ROUND(기준!$B$1*Y4, -2)</f>
        <v>6900</v>
      </c>
      <c r="D26" s="6">
        <f>ROUND(기준!$B$1*Y5, -2)</f>
        <v>6700</v>
      </c>
      <c r="E26" s="6">
        <f>ROUND(기준!$B$1*'거창-대병-용주-합천'!Y6, -2)</f>
        <v>6400</v>
      </c>
      <c r="F26" s="6">
        <f>ROUND(기준!$B$1*'거창-대병-용주-합천'!Y7, -2)</f>
        <v>5800</v>
      </c>
      <c r="G26" s="6">
        <f>ROUND(기준!$B$1*'거창-대병-용주-합천'!Y8, -2)</f>
        <v>5600</v>
      </c>
      <c r="H26" s="6">
        <f>ROUND(기준!$B$1*'거창-대병-용주-합천'!Y9, -2)</f>
        <v>5400</v>
      </c>
      <c r="I26" s="6">
        <f>ROUND(기준!$B$1*'거창-대병-용주-합천'!Y10, -2)</f>
        <v>5100</v>
      </c>
      <c r="J26" s="6">
        <f>ROUND(기준!$B$1*'거창-대병-용주-합천'!Y11, -2)</f>
        <v>4700</v>
      </c>
      <c r="K26" s="6">
        <f>ROUND(기준!$B$1*'거창-대병-용주-합천'!Y12, -2)</f>
        <v>4500</v>
      </c>
      <c r="L26" s="6">
        <f>ROUND(기준!$B$1*'거창-대병-용주-합천'!Y13, -2)</f>
        <v>4100</v>
      </c>
      <c r="M26" s="6">
        <f>ROUND(기준!$B$1*'거창-대병-용주-합천'!Y14, -2)</f>
        <v>3800</v>
      </c>
      <c r="N26" s="6">
        <f>ROUND(기준!$B$1*'거창-대병-용주-합천'!Y15, -2)</f>
        <v>3400</v>
      </c>
      <c r="O26" s="6">
        <f>ROUND(기준!$B$1*'거창-대병-용주-합천'!Y16, -2)</f>
        <v>2700</v>
      </c>
      <c r="P26" s="6">
        <f>ROUND(기준!$B$1*'거창-대병-용주-합천'!Y17, -2)</f>
        <v>2500</v>
      </c>
      <c r="Q26" s="6">
        <f>ROUND(기준!$B$1*'거창-대병-용주-합천'!Y18, -2)</f>
        <v>2300</v>
      </c>
      <c r="R26" s="6">
        <f>ROUND(기준!$B$1*'거창-대병-용주-합천'!Y19, -2)</f>
        <v>2200</v>
      </c>
      <c r="S26" s="6">
        <f>ROUND(기준!$B$1*'거창-대병-용주-합천'!Y20, -2)</f>
        <v>1700</v>
      </c>
      <c r="T26" s="6">
        <v>1450</v>
      </c>
      <c r="U26" s="6">
        <v>1450</v>
      </c>
      <c r="V26" s="6"/>
      <c r="W26" s="8"/>
      <c r="X26" s="8"/>
      <c r="Y26" s="8" t="s">
        <v>64</v>
      </c>
      <c r="Z26" s="8">
        <v>2.2000000000000002</v>
      </c>
      <c r="AA26" s="5">
        <f>Z26+AA27</f>
        <v>4.5</v>
      </c>
      <c r="AB26" s="5">
        <f>AA26+AB28</f>
        <v>5.4</v>
      </c>
      <c r="AC26" s="5">
        <f>AB26+AC29</f>
        <v>7.2</v>
      </c>
      <c r="AD26" s="5">
        <f>AC26+AD30</f>
        <v>9.5</v>
      </c>
      <c r="AE26" s="5">
        <f>AD26+AE31</f>
        <v>11.5</v>
      </c>
      <c r="AF26" s="5">
        <f>AE26+AF32</f>
        <v>14.1</v>
      </c>
      <c r="AG26" s="3"/>
      <c r="AH26" s="3"/>
    </row>
    <row r="27" spans="1:34" ht="24" customHeight="1" x14ac:dyDescent="0.3">
      <c r="A27" s="6">
        <f>ROUND(기준!$B$1*Z2, -2)</f>
        <v>7900</v>
      </c>
      <c r="B27" s="6">
        <f>ROUND(기준!$B$1*Z3, -2)</f>
        <v>7400</v>
      </c>
      <c r="C27" s="6">
        <f>ROUND(기준!$B$1*Z4, -2)</f>
        <v>7300</v>
      </c>
      <c r="D27" s="6">
        <f>ROUND(기준!$B$1*Z5, -2)</f>
        <v>7000</v>
      </c>
      <c r="E27" s="6">
        <f>ROUND(기준!$B$1*Z6, -2)</f>
        <v>6700</v>
      </c>
      <c r="F27" s="6">
        <f>ROUND(기준!$B$1*'거창-대병-용주-합천'!Z7, -2)</f>
        <v>6100</v>
      </c>
      <c r="G27" s="6">
        <f>ROUND(기준!$B$1*'거창-대병-용주-합천'!Z8, -2)</f>
        <v>5900</v>
      </c>
      <c r="H27" s="6">
        <f>ROUND(기준!$B$1*'거창-대병-용주-합천'!Z9, -2)</f>
        <v>5700</v>
      </c>
      <c r="I27" s="6">
        <f>ROUND(기준!$B$1*'거창-대병-용주-합천'!Z10, -2)</f>
        <v>5400</v>
      </c>
      <c r="J27" s="6">
        <f>ROUND(기준!$B$1*'거창-대병-용주-합천'!Z11, -2)</f>
        <v>5000</v>
      </c>
      <c r="K27" s="6">
        <f>ROUND(기준!$B$1*'거창-대병-용주-합천'!Z12, -2)</f>
        <v>4900</v>
      </c>
      <c r="L27" s="6">
        <f>ROUND(기준!$B$1*'거창-대병-용주-합천'!Z13, -2)</f>
        <v>4400</v>
      </c>
      <c r="M27" s="6">
        <f>ROUND(기준!$B$1*'거창-대병-용주-합천'!Z14, -2)</f>
        <v>4100</v>
      </c>
      <c r="N27" s="6">
        <f>ROUND(기준!$B$1*'거창-대병-용주-합천'!Z15, -2)</f>
        <v>3700</v>
      </c>
      <c r="O27" s="6">
        <f>ROUND(기준!$B$1*'거창-대병-용주-합천'!Z16, -2)</f>
        <v>3100</v>
      </c>
      <c r="P27" s="6">
        <f>ROUND(기준!$B$1*'거창-대병-용주-합천'!Z17, -2)</f>
        <v>2800</v>
      </c>
      <c r="Q27" s="6">
        <f>ROUND(기준!$B$1*'거창-대병-용주-합천'!Z18, -2)</f>
        <v>2600</v>
      </c>
      <c r="R27" s="6">
        <f>ROUND(기준!$B$1*'거창-대병-용주-합천'!Z19, -2)</f>
        <v>2500</v>
      </c>
      <c r="S27" s="6">
        <f>ROUND(기준!$B$1*'거창-대병-용주-합천'!Z20, -2)</f>
        <v>2000</v>
      </c>
      <c r="T27" s="6">
        <f>ROUND(기준!$B$1*'거창-대병-용주-합천'!Z21, -2)</f>
        <v>1900</v>
      </c>
      <c r="U27" s="6">
        <f>ROUND(기준!$B$1*'거창-대병-용주-합천'!Z22, -2)</f>
        <v>1600</v>
      </c>
      <c r="V27" s="6">
        <v>1450</v>
      </c>
      <c r="W27" s="6"/>
      <c r="X27" s="8"/>
      <c r="Y27" s="8"/>
      <c r="Z27" s="8" t="s">
        <v>65</v>
      </c>
      <c r="AA27" s="8">
        <v>2.2999999999999998</v>
      </c>
      <c r="AB27" s="5">
        <f>AA27+AB28</f>
        <v>3.1999999999999997</v>
      </c>
      <c r="AC27" s="5">
        <f>AB27+AC29</f>
        <v>5</v>
      </c>
      <c r="AD27" s="5">
        <f>AC27+AD30</f>
        <v>7.3</v>
      </c>
      <c r="AE27" s="5">
        <f>AD27+AE31</f>
        <v>9.3000000000000007</v>
      </c>
      <c r="AF27" s="5">
        <f>AE27+AF32</f>
        <v>11.9</v>
      </c>
      <c r="AG27" s="3"/>
      <c r="AH27" s="3"/>
    </row>
    <row r="28" spans="1:34" ht="24" customHeight="1" x14ac:dyDescent="0.3">
      <c r="A28" s="6">
        <f>ROUND(기준!$B$1*AA2, -2)</f>
        <v>8300</v>
      </c>
      <c r="B28" s="6">
        <f>ROUND(기준!$B$1*AA3, -2)</f>
        <v>7700</v>
      </c>
      <c r="C28" s="6">
        <f>ROUND(기준!$B$1*AA4, -2)</f>
        <v>7600</v>
      </c>
      <c r="D28" s="6">
        <f>ROUND(기준!$B$1*AA5, -2)</f>
        <v>7300</v>
      </c>
      <c r="E28" s="6">
        <f>ROUND(기준!$B$1*AA6, -2)</f>
        <v>7000</v>
      </c>
      <c r="F28" s="6">
        <f>ROUND(기준!$B$1*AA7, -2)</f>
        <v>6400</v>
      </c>
      <c r="G28" s="6">
        <f>ROUND(기준!$B$1*'거창-대병-용주-합천'!AA8, -2)</f>
        <v>6200</v>
      </c>
      <c r="H28" s="6">
        <f>ROUND(기준!$B$1*'거창-대병-용주-합천'!AA9, -2)</f>
        <v>6000</v>
      </c>
      <c r="I28" s="6">
        <f>ROUND(기준!$B$1*'거창-대병-용주-합천'!AA10, -2)</f>
        <v>5700</v>
      </c>
      <c r="J28" s="6">
        <f>ROUND(기준!$B$1*'거창-대병-용주-합천'!AA11, -2)</f>
        <v>5300</v>
      </c>
      <c r="K28" s="6">
        <f>ROUND(기준!$B$1*'거창-대병-용주-합천'!AA12, -2)</f>
        <v>5200</v>
      </c>
      <c r="L28" s="6">
        <f>ROUND(기준!$B$1*'거창-대병-용주-합천'!AA13, -2)</f>
        <v>4700</v>
      </c>
      <c r="M28" s="6">
        <f>ROUND(기준!$B$1*'거창-대병-용주-합천'!AA14, -2)</f>
        <v>4400</v>
      </c>
      <c r="N28" s="6">
        <f>ROUND(기준!$B$1*'거창-대병-용주-합천'!AA15, -2)</f>
        <v>4000</v>
      </c>
      <c r="O28" s="6">
        <f>ROUND(기준!$B$1*'거창-대병-용주-합천'!AA16, -2)</f>
        <v>3400</v>
      </c>
      <c r="P28" s="6">
        <f>ROUND(기준!$B$1*'거창-대병-용주-합천'!AA17, -2)</f>
        <v>3200</v>
      </c>
      <c r="Q28" s="6">
        <f>ROUND(기준!$B$1*'거창-대병-용주-합천'!AA18, -2)</f>
        <v>3000</v>
      </c>
      <c r="R28" s="6">
        <f>ROUND(기준!$B$1*'거창-대병-용주-합천'!AA19, -2)</f>
        <v>2800</v>
      </c>
      <c r="S28" s="6">
        <f>ROUND(기준!$B$1*'거창-대병-용주-합천'!AA20, -2)</f>
        <v>2400</v>
      </c>
      <c r="T28" s="6">
        <f>ROUND(기준!$B$1*'거창-대병-용주-합천'!AA21, -2)</f>
        <v>2200</v>
      </c>
      <c r="U28" s="6">
        <f>ROUND(기준!$B$1*'거창-대병-용주-합천'!AA22, -2)</f>
        <v>2000</v>
      </c>
      <c r="V28" s="6">
        <f>ROUND(기준!$B$1*'거창-대병-용주-합천'!AA23, -2)</f>
        <v>1700</v>
      </c>
      <c r="W28" s="6"/>
      <c r="X28" s="6"/>
      <c r="Y28" s="8"/>
      <c r="Z28" s="8"/>
      <c r="AA28" s="8" t="s">
        <v>66</v>
      </c>
      <c r="AB28" s="8">
        <v>0.9</v>
      </c>
      <c r="AC28" s="5">
        <f>AB28+AC29</f>
        <v>2.7</v>
      </c>
      <c r="AD28" s="5">
        <f>AC28+AD30</f>
        <v>5</v>
      </c>
      <c r="AE28" s="5">
        <f>AD28+AE31</f>
        <v>7</v>
      </c>
      <c r="AF28" s="5">
        <f>AE28+AF32</f>
        <v>9.6</v>
      </c>
      <c r="AG28" s="3"/>
      <c r="AH28" s="3"/>
    </row>
    <row r="29" spans="1:34" ht="24" customHeight="1" x14ac:dyDescent="0.3">
      <c r="A29" s="6">
        <f>ROUND(기준!$B$1*AB2, -2)</f>
        <v>8400</v>
      </c>
      <c r="B29" s="6">
        <f>ROUND(기준!$B$1*AB3, -2)</f>
        <v>7800</v>
      </c>
      <c r="C29" s="6">
        <f>ROUND(기준!$B$1*AB4, -2)</f>
        <v>7700</v>
      </c>
      <c r="D29" s="6">
        <f>ROUND(기준!$B$1*AB5, -2)</f>
        <v>7500</v>
      </c>
      <c r="E29" s="6">
        <f>ROUND(기준!$B$1*AB6, -2)</f>
        <v>7100</v>
      </c>
      <c r="F29" s="6">
        <f>ROUND(기준!$B$1*AB7, -2)</f>
        <v>6600</v>
      </c>
      <c r="G29" s="6">
        <f>ROUND(기준!$B$1*AB8, -2)</f>
        <v>6400</v>
      </c>
      <c r="H29" s="6">
        <f>ROUND(기준!$B$1*'거창-대병-용주-합천'!AB9, -2)</f>
        <v>6100</v>
      </c>
      <c r="I29" s="6">
        <f>ROUND(기준!$B$1*'거창-대병-용주-합천'!AB10, -2)</f>
        <v>5900</v>
      </c>
      <c r="J29" s="6">
        <f>ROUND(기준!$B$1*'거창-대병-용주-합천'!AB11, -2)</f>
        <v>5500</v>
      </c>
      <c r="K29" s="6">
        <f>ROUND(기준!$B$1*'거창-대병-용주-합천'!AB12, -2)</f>
        <v>5300</v>
      </c>
      <c r="L29" s="6">
        <f>ROUND(기준!$B$1*'거창-대병-용주-합천'!AB13, -2)</f>
        <v>4900</v>
      </c>
      <c r="M29" s="6">
        <f>ROUND(기준!$B$1*'거창-대병-용주-합천'!AB14, -2)</f>
        <v>4600</v>
      </c>
      <c r="N29" s="6">
        <f>ROUND(기준!$B$1*'거창-대병-용주-합천'!AB15, -2)</f>
        <v>4200</v>
      </c>
      <c r="O29" s="6">
        <f>ROUND(기준!$B$1*'거창-대병-용주-합천'!AB16, -2)</f>
        <v>3500</v>
      </c>
      <c r="P29" s="6">
        <f>ROUND(기준!$B$1*'거창-대병-용주-합천'!AB17, -2)</f>
        <v>3300</v>
      </c>
      <c r="Q29" s="6">
        <f>ROUND(기준!$B$1*'거창-대병-용주-합천'!AB18, -2)</f>
        <v>3100</v>
      </c>
      <c r="R29" s="6">
        <f>ROUND(기준!$B$1*'거창-대병-용주-합천'!AB19, -2)</f>
        <v>2900</v>
      </c>
      <c r="S29" s="6">
        <f>ROUND(기준!$B$1*'거창-대병-용주-합천'!AB20, -2)</f>
        <v>2500</v>
      </c>
      <c r="T29" s="6">
        <f>ROUND(기준!$B$1*'거창-대병-용주-합천'!AB21, -2)</f>
        <v>2300</v>
      </c>
      <c r="U29" s="6">
        <f>ROUND(기준!$B$1*'거창-대병-용주-합천'!AB22, -2)</f>
        <v>2100</v>
      </c>
      <c r="V29" s="6">
        <f>ROUND(기준!$B$1*'거창-대병-용주-합천'!AB23, -2)</f>
        <v>1800</v>
      </c>
      <c r="W29" s="6">
        <v>1450</v>
      </c>
      <c r="X29" s="6">
        <v>1450</v>
      </c>
      <c r="Y29" s="6"/>
      <c r="Z29" s="8"/>
      <c r="AA29" s="8"/>
      <c r="AB29" s="12" t="s">
        <v>67</v>
      </c>
      <c r="AC29" s="8">
        <v>1.8</v>
      </c>
      <c r="AD29" s="5">
        <f>AC29+AD30</f>
        <v>4.0999999999999996</v>
      </c>
      <c r="AE29" s="5">
        <f>AD29+AE31</f>
        <v>6.1</v>
      </c>
      <c r="AF29" s="5">
        <f>AE29+AF32</f>
        <v>8.6999999999999993</v>
      </c>
      <c r="AG29" s="3"/>
      <c r="AH29" s="3"/>
    </row>
    <row r="30" spans="1:34" ht="24" customHeight="1" x14ac:dyDescent="0.3">
      <c r="A30" s="6">
        <f>ROUND(기준!$B$1*AC2, -2)</f>
        <v>8600</v>
      </c>
      <c r="B30" s="6">
        <f>ROUND(기준!$B$1*AC3, -2)</f>
        <v>8100</v>
      </c>
      <c r="C30" s="6">
        <f>ROUND(기준!$B$1*AC4, -2)</f>
        <v>8000</v>
      </c>
      <c r="D30" s="6">
        <f>ROUND(기준!$B$1*AC5, -2)</f>
        <v>7700</v>
      </c>
      <c r="E30" s="6">
        <f>ROUND(기준!$B$1*AC6, -2)</f>
        <v>7400</v>
      </c>
      <c r="F30" s="6">
        <f>ROUND(기준!$B$1*AC7, -2)</f>
        <v>6800</v>
      </c>
      <c r="G30" s="6">
        <f>ROUND(기준!$B$1*AC8, -2)</f>
        <v>6600</v>
      </c>
      <c r="H30" s="6">
        <f>ROUND(기준!$B$1*AC9, -2)</f>
        <v>6400</v>
      </c>
      <c r="I30" s="6">
        <f>ROUND(기준!$B$1*'거창-대병-용주-합천'!AC10, -2)</f>
        <v>6100</v>
      </c>
      <c r="J30" s="6">
        <f>ROUND(기준!$B$1*'거창-대병-용주-합천'!AC11, -2)</f>
        <v>5700</v>
      </c>
      <c r="K30" s="6">
        <f>ROUND(기준!$B$1*'거창-대병-용주-합천'!AC12, -2)</f>
        <v>5600</v>
      </c>
      <c r="L30" s="6">
        <f>ROUND(기준!$B$1*'거창-대병-용주-합천'!AC13, -2)</f>
        <v>5100</v>
      </c>
      <c r="M30" s="6">
        <f>ROUND(기준!$B$1*'거창-대병-용주-합천'!AC14, -2)</f>
        <v>4800</v>
      </c>
      <c r="N30" s="6">
        <f>ROUND(기준!$B$1*'거창-대병-용주-합천'!AC15, -2)</f>
        <v>4400</v>
      </c>
      <c r="O30" s="6">
        <f>ROUND(기준!$B$1*'거창-대병-용주-합천'!AC16, -2)</f>
        <v>3800</v>
      </c>
      <c r="P30" s="6">
        <f>ROUND(기준!$B$1*'거창-대병-용주-합천'!AC17, -2)</f>
        <v>3600</v>
      </c>
      <c r="Q30" s="6">
        <f>ROUND(기준!$B$1*'거창-대병-용주-합천'!AC18, -2)</f>
        <v>3300</v>
      </c>
      <c r="R30" s="6">
        <f>ROUND(기준!$B$1*'거창-대병-용주-합천'!AC19, -2)</f>
        <v>3200</v>
      </c>
      <c r="S30" s="6">
        <f>ROUND(기준!$B$1*'거창-대병-용주-합천'!AC20, -2)</f>
        <v>2700</v>
      </c>
      <c r="T30" s="6">
        <f>ROUND(기준!$B$1*'거창-대병-용주-합천'!AC21, -2)</f>
        <v>2600</v>
      </c>
      <c r="U30" s="6">
        <f>ROUND(기준!$B$1*'거창-대병-용주-합천'!AC22, -2)</f>
        <v>2400</v>
      </c>
      <c r="V30" s="6">
        <f>ROUND(기준!$B$1*'거창-대병-용주-합천'!AC23, -2)</f>
        <v>2100</v>
      </c>
      <c r="W30" s="6">
        <f>ROUND(기준!$B$1*'거창-대병-용주-합천'!AC24, -2)</f>
        <v>1800</v>
      </c>
      <c r="X30" s="6">
        <f>ROUND(기준!$B$1*'거창-대병-용주-합천'!AC25, -2)</f>
        <v>1600</v>
      </c>
      <c r="Y30" s="6"/>
      <c r="Z30" s="8"/>
      <c r="AA30" s="8"/>
      <c r="AB30" s="8"/>
      <c r="AC30" s="8" t="s">
        <v>68</v>
      </c>
      <c r="AD30" s="8">
        <v>2.2999999999999998</v>
      </c>
      <c r="AE30" s="5">
        <f>AD30+AE31</f>
        <v>4.3</v>
      </c>
      <c r="AF30" s="5">
        <f>AE30+AF32</f>
        <v>6.9</v>
      </c>
      <c r="AG30" s="3"/>
      <c r="AH30" s="3"/>
    </row>
    <row r="31" spans="1:34" ht="24" customHeight="1" x14ac:dyDescent="0.3">
      <c r="A31" s="6">
        <f>ROUND(기준!$B$1*AD2, -2)</f>
        <v>9000</v>
      </c>
      <c r="B31" s="6">
        <f>ROUND(기준!$B$1*AD3, -2)</f>
        <v>8400</v>
      </c>
      <c r="C31" s="6">
        <f>ROUND(기준!$B$1*AD4, -2)</f>
        <v>8300</v>
      </c>
      <c r="D31" s="6">
        <f>ROUND(기준!$B$1*AD5, -2)</f>
        <v>8100</v>
      </c>
      <c r="E31" s="6">
        <f>ROUND(기준!$B$1*AD6, -2)</f>
        <v>7700</v>
      </c>
      <c r="F31" s="6">
        <f>ROUND(기준!$B$1*AD7, -2)</f>
        <v>7200</v>
      </c>
      <c r="G31" s="6">
        <f>ROUND(기준!$B$1*AD8, -2)</f>
        <v>6900</v>
      </c>
      <c r="H31" s="6">
        <f>ROUND(기준!$B$1*AD9, -2)</f>
        <v>6700</v>
      </c>
      <c r="I31" s="6">
        <f>ROUND(기준!$B$1*AD10, -2)</f>
        <v>6500</v>
      </c>
      <c r="J31" s="6">
        <f>ROUND(기준!$B$1*'거창-대병-용주-합천'!AD11, -2)</f>
        <v>6100</v>
      </c>
      <c r="K31" s="6">
        <f>ROUND(기준!$B$1*'거창-대병-용주-합천'!AD12, -2)</f>
        <v>5900</v>
      </c>
      <c r="L31" s="6">
        <f>ROUND(기준!$B$1*'거창-대병-용주-합천'!AD13, -2)</f>
        <v>5500</v>
      </c>
      <c r="M31" s="6">
        <f>ROUND(기준!$B$1*'거창-대병-용주-합천'!AD14, -2)</f>
        <v>5200</v>
      </c>
      <c r="N31" s="6">
        <f>ROUND(기준!$B$1*'거창-대병-용주-합천'!AD15, -2)</f>
        <v>4800</v>
      </c>
      <c r="O31" s="6">
        <f>ROUND(기준!$B$1*'거창-대병-용주-합천'!AD16, -2)</f>
        <v>4100</v>
      </c>
      <c r="P31" s="6">
        <f>ROUND(기준!$B$1*'거창-대병-용주-합천'!AD17, -2)</f>
        <v>3900</v>
      </c>
      <c r="Q31" s="6">
        <f>ROUND(기준!$B$1*'거창-대병-용주-합천'!AD18, -2)</f>
        <v>3700</v>
      </c>
      <c r="R31" s="6">
        <f>ROUND(기준!$B$1*'거창-대병-용주-합천'!AD19, -2)</f>
        <v>3500</v>
      </c>
      <c r="S31" s="6">
        <f>ROUND(기준!$B$1*'거창-대병-용주-합천'!AD20, -2)</f>
        <v>3100</v>
      </c>
      <c r="T31" s="6">
        <f>ROUND(기준!$B$1*'거창-대병-용주-합천'!AD21, -2)</f>
        <v>2900</v>
      </c>
      <c r="U31" s="6">
        <f>ROUND(기준!$B$1*'거창-대병-용주-합천'!AD22, -2)</f>
        <v>2700</v>
      </c>
      <c r="V31" s="6">
        <f>ROUND(기준!$B$1*'거창-대병-용주-합천'!AD23, -2)</f>
        <v>2400</v>
      </c>
      <c r="W31" s="6">
        <f>ROUND(기준!$B$1*'거창-대병-용주-합천'!AD24, -2)</f>
        <v>2100</v>
      </c>
      <c r="X31" s="6">
        <f>ROUND(기준!$B$1*'거창-대병-용주-합천'!AD25, -2)</f>
        <v>1900</v>
      </c>
      <c r="Y31" s="6">
        <v>1450</v>
      </c>
      <c r="Z31" s="6"/>
      <c r="AA31" s="8"/>
      <c r="AB31" s="8"/>
      <c r="AC31" s="8"/>
      <c r="AD31" s="8" t="s">
        <v>69</v>
      </c>
      <c r="AE31" s="8">
        <v>2</v>
      </c>
      <c r="AF31" s="5">
        <f>AE31+AF32</f>
        <v>4.5999999999999996</v>
      </c>
      <c r="AG31" s="3"/>
      <c r="AH31" s="3"/>
    </row>
    <row r="32" spans="1:34" ht="24" customHeight="1" x14ac:dyDescent="0.3">
      <c r="A32" s="6">
        <f>ROUND(기준!$B$1*AE2, -2)</f>
        <v>9300</v>
      </c>
      <c r="B32" s="6">
        <f>ROUND(기준!$B$1*AE3, -2)</f>
        <v>8700</v>
      </c>
      <c r="C32" s="6">
        <f>ROUND(기준!$B$1*AE4, -2)</f>
        <v>8600</v>
      </c>
      <c r="D32" s="6">
        <f>ROUND(기준!$B$1*AE5, -2)</f>
        <v>8300</v>
      </c>
      <c r="E32" s="6">
        <f>ROUND(기준!$B$1*AE6, -2)</f>
        <v>8000</v>
      </c>
      <c r="F32" s="6">
        <f>ROUND(기준!$B$1*AE7, -2)</f>
        <v>7400</v>
      </c>
      <c r="G32" s="6">
        <f>ROUND(기준!$B$1*AE8, -2)</f>
        <v>7200</v>
      </c>
      <c r="H32" s="6">
        <f>ROUND(기준!$B$1*AE9, -2)</f>
        <v>7000</v>
      </c>
      <c r="I32" s="6">
        <f>ROUND(기준!$B$1*AE10, -2)</f>
        <v>6800</v>
      </c>
      <c r="J32" s="6">
        <f>ROUND(기준!$B$1*AE11, -2)</f>
        <v>6400</v>
      </c>
      <c r="K32" s="6">
        <f>ROUND(기준!$B$1*'거창-대병-용주-합천'!AE12, -2)</f>
        <v>6200</v>
      </c>
      <c r="L32" s="6">
        <f>ROUND(기준!$B$1*'거창-대병-용주-합천'!AE13, -2)</f>
        <v>5800</v>
      </c>
      <c r="M32" s="6">
        <f>ROUND(기준!$B$1*'거창-대병-용주-합천'!AE14, -2)</f>
        <v>5400</v>
      </c>
      <c r="N32" s="6">
        <f>ROUND(기준!$B$1*'거창-대병-용주-합천'!AE15, -2)</f>
        <v>5100</v>
      </c>
      <c r="O32" s="6">
        <f>ROUND(기준!$B$1*'거창-대병-용주-합천'!AE16, -2)</f>
        <v>4400</v>
      </c>
      <c r="P32" s="6">
        <f>ROUND(기준!$B$1*'거창-대병-용주-합천'!AE17, -2)</f>
        <v>4200</v>
      </c>
      <c r="Q32" s="6">
        <f>ROUND(기준!$B$1*'거창-대병-용주-합천'!AE18, -2)</f>
        <v>4000</v>
      </c>
      <c r="R32" s="6">
        <f>ROUND(기준!$B$1*'거창-대병-용주-합천'!AE19, -2)</f>
        <v>3800</v>
      </c>
      <c r="S32" s="6">
        <f>ROUND(기준!$B$1*'거창-대병-용주-합천'!AE20, -2)</f>
        <v>3400</v>
      </c>
      <c r="T32" s="6">
        <f>ROUND(기준!$B$1*'거창-대병-용주-합천'!AE21, -2)</f>
        <v>3200</v>
      </c>
      <c r="U32" s="6">
        <f>ROUND(기준!$B$1*'거창-대병-용주-합천'!AE22, -2)</f>
        <v>3000</v>
      </c>
      <c r="V32" s="6">
        <f>ROUND(기준!$B$1*'거창-대병-용주-합천'!AE23, -2)</f>
        <v>2700</v>
      </c>
      <c r="W32" s="6">
        <f>ROUND(기준!$B$1*'거창-대병-용주-합천'!AE24, -2)</f>
        <v>2400</v>
      </c>
      <c r="X32" s="6">
        <f>ROUND(기준!$B$1*'거창-대병-용주-합천'!AE25, -2)</f>
        <v>2200</v>
      </c>
      <c r="Y32" s="6">
        <f>ROUND(기준!$B$1*'거창-대병-용주-합천'!AE26, -2)</f>
        <v>1700</v>
      </c>
      <c r="Z32" s="6">
        <v>1450</v>
      </c>
      <c r="AA32" s="8"/>
      <c r="AB32" s="8"/>
      <c r="AC32" s="8"/>
      <c r="AD32" s="8"/>
      <c r="AE32" s="8" t="s">
        <v>70</v>
      </c>
      <c r="AF32" s="8">
        <v>2.6</v>
      </c>
      <c r="AG32" s="3"/>
      <c r="AH32" s="3"/>
    </row>
    <row r="33" spans="1:34" ht="24" customHeight="1" x14ac:dyDescent="0.3">
      <c r="A33" s="6">
        <v>5800</v>
      </c>
      <c r="B33" s="6">
        <v>4800</v>
      </c>
      <c r="C33" s="6">
        <v>4700</v>
      </c>
      <c r="D33" s="6">
        <v>4400</v>
      </c>
      <c r="E33" s="6">
        <v>4100</v>
      </c>
      <c r="F33" s="6">
        <v>3600</v>
      </c>
      <c r="G33" s="6">
        <v>3400</v>
      </c>
      <c r="H33" s="6">
        <v>3200</v>
      </c>
      <c r="I33" s="6">
        <v>3100</v>
      </c>
      <c r="J33" s="6">
        <v>5300</v>
      </c>
      <c r="K33" s="6">
        <v>5100</v>
      </c>
      <c r="L33" s="6">
        <v>4700</v>
      </c>
      <c r="M33" s="6">
        <v>4400</v>
      </c>
      <c r="N33" s="6">
        <v>4100</v>
      </c>
      <c r="O33" s="6">
        <v>3500</v>
      </c>
      <c r="P33" s="6">
        <v>3300</v>
      </c>
      <c r="Q33" s="6">
        <v>3100</v>
      </c>
      <c r="R33" s="6">
        <v>3000</v>
      </c>
      <c r="S33" s="6">
        <v>2500</v>
      </c>
      <c r="T33" s="6">
        <f>ROUND(기준!$B$1*'거창-대병-용주-합천'!AF21, -2)</f>
        <v>3600</v>
      </c>
      <c r="U33" s="6">
        <f>ROUND(기준!$B$1*'거창-대병-용주-합천'!AF22, -2)</f>
        <v>3400</v>
      </c>
      <c r="V33" s="6">
        <f>ROUND(기준!$B$1*'거창-대병-용주-합천'!AF23, -2)</f>
        <v>3100</v>
      </c>
      <c r="W33" s="6">
        <f>ROUND(기준!$B$1*'거창-대병-용주-합천'!AF24, -2)</f>
        <v>2800</v>
      </c>
      <c r="X33" s="6">
        <f>ROUND(기준!$B$1*'거창-대병-용주-합천'!AF25, -2)</f>
        <v>2600</v>
      </c>
      <c r="Y33" s="6">
        <f>ROUND(기준!$B$1*'거창-대병-용주-합천'!AF26, -2)</f>
        <v>2000</v>
      </c>
      <c r="Z33" s="6">
        <f>ROUND(기준!$B$1*'거창-대병-용주-합천'!AF27, -2)</f>
        <v>1700</v>
      </c>
      <c r="AA33" s="6">
        <v>1450</v>
      </c>
      <c r="AB33" s="8"/>
      <c r="AC33" s="8"/>
      <c r="AD33" s="8"/>
      <c r="AE33" s="8"/>
      <c r="AF33" s="8" t="s">
        <v>71</v>
      </c>
      <c r="AG33" s="3"/>
      <c r="AH33" s="3"/>
    </row>
    <row r="34" spans="1:34" ht="15.75" customHeight="1" x14ac:dyDescent="0.3"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ht="15.75" customHeight="1" x14ac:dyDescent="0.3"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</sheetData>
  <mergeCells count="1">
    <mergeCell ref="A1:H1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"/>
  <sheetViews>
    <sheetView view="pageBreakPreview" zoomScaleNormal="100" zoomScaleSheetLayoutView="100" workbookViewId="0">
      <selection activeCell="J14" sqref="J14"/>
    </sheetView>
  </sheetViews>
  <sheetFormatPr defaultColWidth="6.625" defaultRowHeight="15.75" customHeight="1" x14ac:dyDescent="0.3"/>
  <cols>
    <col min="1" max="16384" width="6.625" style="2"/>
  </cols>
  <sheetData>
    <row r="1" spans="1:23" ht="42.75" customHeight="1" x14ac:dyDescent="0.3">
      <c r="A1" s="21" t="s">
        <v>103</v>
      </c>
      <c r="B1" s="21"/>
    </row>
    <row r="2" spans="1:23" s="3" customFormat="1" ht="23.25" customHeight="1" x14ac:dyDescent="0.3">
      <c r="A2" s="16" t="s">
        <v>104</v>
      </c>
      <c r="B2" s="16">
        <v>3.3</v>
      </c>
      <c r="C2" s="16">
        <f>B2+C3</f>
        <v>4.8</v>
      </c>
      <c r="D2" s="16">
        <f>C2+D4</f>
        <v>7.5</v>
      </c>
      <c r="E2" s="16">
        <f>D2+E5</f>
        <v>8.1999999999999993</v>
      </c>
      <c r="F2" s="16">
        <f>E2+F6</f>
        <v>9.5</v>
      </c>
      <c r="G2" s="16">
        <f>F2+G7</f>
        <v>12</v>
      </c>
      <c r="H2" s="16">
        <f>G2+H8</f>
        <v>13.2</v>
      </c>
      <c r="I2" s="16">
        <f>H2+I9</f>
        <v>15.2</v>
      </c>
      <c r="J2" s="16">
        <f>I2+J10</f>
        <v>16.2</v>
      </c>
      <c r="K2" s="16">
        <f>J2+K11</f>
        <v>16.7</v>
      </c>
      <c r="L2" s="16">
        <f>K2+L12</f>
        <v>19.2</v>
      </c>
      <c r="M2" s="16">
        <f>L2+M13</f>
        <v>20</v>
      </c>
      <c r="N2" s="16">
        <f>M2+N14</f>
        <v>20.8</v>
      </c>
      <c r="O2" s="16">
        <f>N2+O15</f>
        <v>22.6</v>
      </c>
      <c r="P2" s="16">
        <f>O2+P16</f>
        <v>23.3</v>
      </c>
      <c r="Q2" s="16">
        <f>P2+Q17</f>
        <v>26</v>
      </c>
      <c r="R2" s="16">
        <f>Q2+R18</f>
        <v>27.7</v>
      </c>
      <c r="S2" s="16">
        <f>R2+S19</f>
        <v>30.099999999999998</v>
      </c>
      <c r="T2" s="8">
        <f>S2+T20</f>
        <v>31.799999999999997</v>
      </c>
      <c r="U2" s="8">
        <f>T2+U21</f>
        <v>32.599999999999994</v>
      </c>
      <c r="V2" s="8">
        <f>U2+V22</f>
        <v>33.899999999999991</v>
      </c>
      <c r="W2" s="8">
        <f>V2+W23</f>
        <v>36.099999999999994</v>
      </c>
    </row>
    <row r="3" spans="1:23" s="3" customFormat="1" ht="23.25" customHeight="1" x14ac:dyDescent="0.3">
      <c r="A3" s="16"/>
      <c r="B3" s="18" t="s">
        <v>105</v>
      </c>
      <c r="C3" s="16">
        <v>1.5</v>
      </c>
      <c r="D3" s="16">
        <f>C3+D4</f>
        <v>4.2</v>
      </c>
      <c r="E3" s="16">
        <f>D3+E5</f>
        <v>4.9000000000000004</v>
      </c>
      <c r="F3" s="16">
        <f>E3+F6</f>
        <v>6.2</v>
      </c>
      <c r="G3" s="16">
        <f>F3+G7</f>
        <v>8.6999999999999993</v>
      </c>
      <c r="H3" s="16">
        <f>G3+H8</f>
        <v>9.8999999999999986</v>
      </c>
      <c r="I3" s="16">
        <f>H3+I9</f>
        <v>11.899999999999999</v>
      </c>
      <c r="J3" s="16">
        <f>I3+J10</f>
        <v>12.899999999999999</v>
      </c>
      <c r="K3" s="16">
        <f>J3+K11</f>
        <v>13.399999999999999</v>
      </c>
      <c r="L3" s="16">
        <f>K3+L12</f>
        <v>15.899999999999999</v>
      </c>
      <c r="M3" s="16">
        <f>L3+M13</f>
        <v>16.7</v>
      </c>
      <c r="N3" s="16">
        <f>M3+N14</f>
        <v>17.5</v>
      </c>
      <c r="O3" s="16">
        <f>N3+O15</f>
        <v>19.3</v>
      </c>
      <c r="P3" s="16">
        <f>O3+P16</f>
        <v>20</v>
      </c>
      <c r="Q3" s="16">
        <f>P3+Q17</f>
        <v>22.7</v>
      </c>
      <c r="R3" s="16">
        <f>Q3+R18</f>
        <v>24.4</v>
      </c>
      <c r="S3" s="16">
        <f>R3+S19</f>
        <v>26.799999999999997</v>
      </c>
      <c r="T3" s="8">
        <f>S3+T20</f>
        <v>28.499999999999996</v>
      </c>
      <c r="U3" s="8">
        <f>T3+U21</f>
        <v>29.299999999999997</v>
      </c>
      <c r="V3" s="8">
        <f>U3+V22</f>
        <v>30.599999999999998</v>
      </c>
      <c r="W3" s="8">
        <f>V3+W23</f>
        <v>32.799999999999997</v>
      </c>
    </row>
    <row r="4" spans="1:23" s="3" customFormat="1" ht="23.25" customHeight="1" x14ac:dyDescent="0.3">
      <c r="A4" s="17"/>
      <c r="B4" s="16"/>
      <c r="C4" s="16" t="s">
        <v>106</v>
      </c>
      <c r="D4" s="16">
        <v>2.7</v>
      </c>
      <c r="E4" s="16">
        <f>D4+E5</f>
        <v>3.4000000000000004</v>
      </c>
      <c r="F4" s="16">
        <f>E4+F6</f>
        <v>4.7</v>
      </c>
      <c r="G4" s="16">
        <f>F4+G7</f>
        <v>7.2</v>
      </c>
      <c r="H4" s="16">
        <f>G4+H8</f>
        <v>8.4</v>
      </c>
      <c r="I4" s="16">
        <f>H4+I9</f>
        <v>10.4</v>
      </c>
      <c r="J4" s="16">
        <f>I4+J10</f>
        <v>11.4</v>
      </c>
      <c r="K4" s="16">
        <f>J4+K11</f>
        <v>11.9</v>
      </c>
      <c r="L4" s="16">
        <f>K4+L12</f>
        <v>14.4</v>
      </c>
      <c r="M4" s="16">
        <f>L4+M13</f>
        <v>15.200000000000001</v>
      </c>
      <c r="N4" s="16">
        <f>M4+N14</f>
        <v>16</v>
      </c>
      <c r="O4" s="16">
        <f>N4+O15</f>
        <v>17.8</v>
      </c>
      <c r="P4" s="16">
        <f>O4+P16</f>
        <v>18.5</v>
      </c>
      <c r="Q4" s="16">
        <f>P4+Q17</f>
        <v>21.2</v>
      </c>
      <c r="R4" s="16">
        <f>Q4+R18</f>
        <v>22.9</v>
      </c>
      <c r="S4" s="16">
        <f>R4+S19</f>
        <v>25.299999999999997</v>
      </c>
      <c r="T4" s="8">
        <f>S4+T20</f>
        <v>26.999999999999996</v>
      </c>
      <c r="U4" s="8">
        <f>T4+U21</f>
        <v>27.799999999999997</v>
      </c>
      <c r="V4" s="8">
        <f>U4+V22</f>
        <v>29.099999999999998</v>
      </c>
      <c r="W4" s="8">
        <f>V4+W23</f>
        <v>31.299999999999997</v>
      </c>
    </row>
    <row r="5" spans="1:23" s="3" customFormat="1" ht="23.25" customHeight="1" x14ac:dyDescent="0.3">
      <c r="A5" s="17"/>
      <c r="B5" s="16"/>
      <c r="C5" s="16"/>
      <c r="D5" s="16" t="s">
        <v>107</v>
      </c>
      <c r="E5" s="16">
        <v>0.7</v>
      </c>
      <c r="F5" s="16">
        <f>E5+F6</f>
        <v>2</v>
      </c>
      <c r="G5" s="16">
        <f>F5+G7</f>
        <v>4.5</v>
      </c>
      <c r="H5" s="16">
        <f>G5+H8</f>
        <v>5.7</v>
      </c>
      <c r="I5" s="16">
        <f>H5+I9</f>
        <v>7.7</v>
      </c>
      <c r="J5" s="16">
        <f>I5+J10</f>
        <v>8.6999999999999993</v>
      </c>
      <c r="K5" s="16">
        <f>J5+K11</f>
        <v>9.1999999999999993</v>
      </c>
      <c r="L5" s="16">
        <f>K5+L12</f>
        <v>11.7</v>
      </c>
      <c r="M5" s="16">
        <f>L5+M13</f>
        <v>12.5</v>
      </c>
      <c r="N5" s="16">
        <f>M5+N14</f>
        <v>13.3</v>
      </c>
      <c r="O5" s="16">
        <f>N5+O15</f>
        <v>15.100000000000001</v>
      </c>
      <c r="P5" s="16">
        <f>O5+P16</f>
        <v>15.8</v>
      </c>
      <c r="Q5" s="16">
        <f>P5+Q17</f>
        <v>18.5</v>
      </c>
      <c r="R5" s="16">
        <f>Q5+R18</f>
        <v>20.2</v>
      </c>
      <c r="S5" s="16">
        <f>R5+S19</f>
        <v>22.599999999999998</v>
      </c>
      <c r="T5" s="5">
        <f>S5+T20</f>
        <v>24.299999999999997</v>
      </c>
      <c r="U5" s="8">
        <f>T5+U21</f>
        <v>25.099999999999998</v>
      </c>
      <c r="V5" s="8">
        <f>U5+V22</f>
        <v>26.4</v>
      </c>
      <c r="W5" s="8">
        <f>V5+W23</f>
        <v>28.599999999999998</v>
      </c>
    </row>
    <row r="6" spans="1:23" s="3" customFormat="1" ht="23.25" customHeight="1" x14ac:dyDescent="0.3">
      <c r="A6" s="17"/>
      <c r="B6" s="17"/>
      <c r="C6" s="16"/>
      <c r="D6" s="16"/>
      <c r="E6" s="22" t="s">
        <v>108</v>
      </c>
      <c r="F6" s="16">
        <v>1.3</v>
      </c>
      <c r="G6" s="16">
        <f>F6+G7</f>
        <v>3.8</v>
      </c>
      <c r="H6" s="16">
        <f>G6+H8</f>
        <v>5</v>
      </c>
      <c r="I6" s="16">
        <f>H6+I9</f>
        <v>7</v>
      </c>
      <c r="J6" s="16">
        <f>I6+J10</f>
        <v>8</v>
      </c>
      <c r="K6" s="16">
        <f>J6+K11</f>
        <v>8.5</v>
      </c>
      <c r="L6" s="16">
        <f>K6+L12</f>
        <v>11</v>
      </c>
      <c r="M6" s="16">
        <f>L6+M13</f>
        <v>11.8</v>
      </c>
      <c r="N6" s="16">
        <f>M6+N14</f>
        <v>12.600000000000001</v>
      </c>
      <c r="O6" s="16">
        <f>N6+O15</f>
        <v>14.400000000000002</v>
      </c>
      <c r="P6" s="16">
        <f>O6+P16</f>
        <v>15.100000000000001</v>
      </c>
      <c r="Q6" s="16">
        <f>P6+Q17</f>
        <v>17.8</v>
      </c>
      <c r="R6" s="16">
        <f>Q6+R18</f>
        <v>19.5</v>
      </c>
      <c r="S6" s="16">
        <f>R6+S19</f>
        <v>21.9</v>
      </c>
      <c r="T6" s="5">
        <f>S6+T20</f>
        <v>23.599999999999998</v>
      </c>
      <c r="U6" s="5">
        <f>T6+U21</f>
        <v>24.4</v>
      </c>
      <c r="V6" s="8">
        <f>U6+V22</f>
        <v>25.7</v>
      </c>
      <c r="W6" s="8">
        <f>V6+W23</f>
        <v>27.9</v>
      </c>
    </row>
    <row r="7" spans="1:23" s="3" customFormat="1" ht="23.25" customHeight="1" x14ac:dyDescent="0.3">
      <c r="A7" s="17"/>
      <c r="B7" s="17"/>
      <c r="C7" s="17"/>
      <c r="D7" s="16"/>
      <c r="E7" s="16" t="s">
        <v>109</v>
      </c>
      <c r="F7" s="18" t="s">
        <v>110</v>
      </c>
      <c r="G7" s="16">
        <v>2.5</v>
      </c>
      <c r="H7" s="16">
        <f>G7+H8</f>
        <v>3.7</v>
      </c>
      <c r="I7" s="16">
        <f>H7+I9</f>
        <v>5.7</v>
      </c>
      <c r="J7" s="16">
        <f>I7+J10</f>
        <v>6.7</v>
      </c>
      <c r="K7" s="16">
        <f>J7+K11</f>
        <v>7.2</v>
      </c>
      <c r="L7" s="16">
        <f>K7+L12</f>
        <v>9.6999999999999993</v>
      </c>
      <c r="M7" s="16">
        <f>L7+M13</f>
        <v>10.5</v>
      </c>
      <c r="N7" s="16">
        <f>M7+N14</f>
        <v>11.3</v>
      </c>
      <c r="O7" s="16">
        <f>N7+O15</f>
        <v>13.100000000000001</v>
      </c>
      <c r="P7" s="16">
        <f>O7+P16</f>
        <v>13.8</v>
      </c>
      <c r="Q7" s="16">
        <f>P7+Q17</f>
        <v>16.5</v>
      </c>
      <c r="R7" s="16">
        <f>Q7+R18</f>
        <v>18.2</v>
      </c>
      <c r="S7" s="16">
        <f>R7+S19</f>
        <v>20.599999999999998</v>
      </c>
      <c r="T7" s="5">
        <f>S7+T20</f>
        <v>22.299999999999997</v>
      </c>
      <c r="U7" s="5">
        <f>T7+U21</f>
        <v>23.099999999999998</v>
      </c>
      <c r="V7" s="5">
        <f>U7+V22</f>
        <v>24.4</v>
      </c>
      <c r="W7" s="8">
        <f>V7+W23</f>
        <v>26.599999999999998</v>
      </c>
    </row>
    <row r="8" spans="1:23" s="3" customFormat="1" ht="23.25" customHeight="1" x14ac:dyDescent="0.3">
      <c r="A8" s="17"/>
      <c r="B8" s="17"/>
      <c r="C8" s="17"/>
      <c r="D8" s="17"/>
      <c r="E8" s="16"/>
      <c r="F8" s="16"/>
      <c r="G8" s="16" t="s">
        <v>111</v>
      </c>
      <c r="H8" s="16">
        <v>1.2</v>
      </c>
      <c r="I8" s="16">
        <f>H8+I9</f>
        <v>3.2</v>
      </c>
      <c r="J8" s="16">
        <f>I8+J10</f>
        <v>4.2</v>
      </c>
      <c r="K8" s="16">
        <f>J8+K11</f>
        <v>4.7</v>
      </c>
      <c r="L8" s="16">
        <f>K8+L12</f>
        <v>7.2</v>
      </c>
      <c r="M8" s="16">
        <f>L8+M13</f>
        <v>8</v>
      </c>
      <c r="N8" s="16">
        <f>M8+N14</f>
        <v>8.8000000000000007</v>
      </c>
      <c r="O8" s="16">
        <f>N8+O15</f>
        <v>10.600000000000001</v>
      </c>
      <c r="P8" s="16">
        <f>O8+P16</f>
        <v>11.3</v>
      </c>
      <c r="Q8" s="16">
        <f>P8+Q17</f>
        <v>14</v>
      </c>
      <c r="R8" s="16">
        <f>Q8+R18</f>
        <v>15.7</v>
      </c>
      <c r="S8" s="16">
        <f>R8+S19</f>
        <v>18.099999999999998</v>
      </c>
      <c r="T8" s="5">
        <f>S8+T20</f>
        <v>19.799999999999997</v>
      </c>
      <c r="U8" s="5">
        <f>T8+U21</f>
        <v>20.599999999999998</v>
      </c>
      <c r="V8" s="5">
        <f>U8+V22</f>
        <v>21.9</v>
      </c>
      <c r="W8" s="5">
        <f>V8+W23</f>
        <v>24.099999999999998</v>
      </c>
    </row>
    <row r="9" spans="1:23" s="3" customFormat="1" ht="23.25" customHeight="1" x14ac:dyDescent="0.3">
      <c r="A9" s="17"/>
      <c r="B9" s="17"/>
      <c r="C9" s="17"/>
      <c r="D9" s="17"/>
      <c r="E9" s="17"/>
      <c r="F9" s="16"/>
      <c r="G9" s="18"/>
      <c r="H9" s="16" t="s">
        <v>112</v>
      </c>
      <c r="I9" s="16">
        <v>2</v>
      </c>
      <c r="J9" s="16">
        <f>I9+J10</f>
        <v>3</v>
      </c>
      <c r="K9" s="16">
        <f>J9+K11</f>
        <v>3.5</v>
      </c>
      <c r="L9" s="16">
        <f>K9+L12</f>
        <v>6</v>
      </c>
      <c r="M9" s="16">
        <f>L9+M13</f>
        <v>6.8</v>
      </c>
      <c r="N9" s="16">
        <f>M9+N14</f>
        <v>7.6</v>
      </c>
      <c r="O9" s="16">
        <f>N9+O15</f>
        <v>9.4</v>
      </c>
      <c r="P9" s="16">
        <f>O9+P16</f>
        <v>10.1</v>
      </c>
      <c r="Q9" s="16">
        <f>P9+Q17</f>
        <v>12.8</v>
      </c>
      <c r="R9" s="16">
        <f>Q9+R18</f>
        <v>14.5</v>
      </c>
      <c r="S9" s="16">
        <f>R9+S19</f>
        <v>16.899999999999999</v>
      </c>
      <c r="T9" s="5">
        <f>S9+T20</f>
        <v>18.599999999999998</v>
      </c>
      <c r="U9" s="5">
        <f>T9+U21</f>
        <v>19.399999999999999</v>
      </c>
      <c r="V9" s="5">
        <f>U9+V22</f>
        <v>20.7</v>
      </c>
      <c r="W9" s="5">
        <f>V9+W23</f>
        <v>22.9</v>
      </c>
    </row>
    <row r="10" spans="1:23" s="3" customFormat="1" ht="23.25" customHeight="1" x14ac:dyDescent="0.3">
      <c r="A10" s="17"/>
      <c r="B10" s="17"/>
      <c r="C10" s="17"/>
      <c r="D10" s="17"/>
      <c r="E10" s="17"/>
      <c r="F10" s="17"/>
      <c r="G10" s="16"/>
      <c r="H10" s="18"/>
      <c r="I10" s="16" t="s">
        <v>113</v>
      </c>
      <c r="J10" s="16">
        <v>1</v>
      </c>
      <c r="K10" s="16">
        <f>J10+K11</f>
        <v>1.5</v>
      </c>
      <c r="L10" s="16">
        <f>K10+L12</f>
        <v>4</v>
      </c>
      <c r="M10" s="16">
        <f>L10+M13</f>
        <v>4.8</v>
      </c>
      <c r="N10" s="16">
        <f>M10+N14</f>
        <v>5.6</v>
      </c>
      <c r="O10" s="16">
        <f>N10+O15</f>
        <v>7.3999999999999995</v>
      </c>
      <c r="P10" s="16">
        <f>O10+P16</f>
        <v>8.1</v>
      </c>
      <c r="Q10" s="16">
        <f>P10+Q17</f>
        <v>10.8</v>
      </c>
      <c r="R10" s="16">
        <f>Q10+R18</f>
        <v>12.5</v>
      </c>
      <c r="S10" s="16">
        <f>R10+S19</f>
        <v>14.9</v>
      </c>
      <c r="T10" s="5">
        <f>S10+T20</f>
        <v>16.600000000000001</v>
      </c>
      <c r="U10" s="5">
        <f>T10+U21</f>
        <v>17.400000000000002</v>
      </c>
      <c r="V10" s="5">
        <f>U10+V22</f>
        <v>18.700000000000003</v>
      </c>
      <c r="W10" s="5">
        <f>V10+W23</f>
        <v>20.900000000000002</v>
      </c>
    </row>
    <row r="11" spans="1:23" s="3" customFormat="1" ht="23.25" customHeight="1" x14ac:dyDescent="0.3">
      <c r="A11" s="17"/>
      <c r="B11" s="17"/>
      <c r="C11" s="17"/>
      <c r="D11" s="17"/>
      <c r="E11" s="17"/>
      <c r="F11" s="17"/>
      <c r="G11" s="17"/>
      <c r="H11" s="16"/>
      <c r="I11" s="16"/>
      <c r="J11" s="16" t="s">
        <v>114</v>
      </c>
      <c r="K11" s="16">
        <v>0.5</v>
      </c>
      <c r="L11" s="16">
        <f>K11+L12</f>
        <v>3</v>
      </c>
      <c r="M11" s="16">
        <f>L11+M13</f>
        <v>3.8</v>
      </c>
      <c r="N11" s="16">
        <f>M11+N14</f>
        <v>4.5999999999999996</v>
      </c>
      <c r="O11" s="16">
        <f>N11+O15</f>
        <v>6.3999999999999995</v>
      </c>
      <c r="P11" s="16">
        <f>O11+P16</f>
        <v>7.1</v>
      </c>
      <c r="Q11" s="16">
        <f>P11+Q17</f>
        <v>9.8000000000000007</v>
      </c>
      <c r="R11" s="16">
        <f>Q11+R18</f>
        <v>11.5</v>
      </c>
      <c r="S11" s="16">
        <f>R11+S19</f>
        <v>13.9</v>
      </c>
      <c r="T11" s="5">
        <f>S11+T20</f>
        <v>15.6</v>
      </c>
      <c r="U11" s="5">
        <f>T11+U21</f>
        <v>16.399999999999999</v>
      </c>
      <c r="V11" s="5">
        <f>U11+V22</f>
        <v>17.7</v>
      </c>
      <c r="W11" s="5">
        <f>V11+W23</f>
        <v>19.899999999999999</v>
      </c>
    </row>
    <row r="12" spans="1:23" s="3" customFormat="1" ht="23.25" customHeight="1" x14ac:dyDescent="0.3">
      <c r="A12" s="17"/>
      <c r="B12" s="17"/>
      <c r="C12" s="17"/>
      <c r="D12" s="17"/>
      <c r="E12" s="17"/>
      <c r="F12" s="17"/>
      <c r="G12" s="17"/>
      <c r="H12" s="17"/>
      <c r="I12" s="16"/>
      <c r="J12" s="16"/>
      <c r="K12" s="16" t="s">
        <v>115</v>
      </c>
      <c r="L12" s="16">
        <v>2.5</v>
      </c>
      <c r="M12" s="16">
        <f>L12+M13</f>
        <v>3.3</v>
      </c>
      <c r="N12" s="16">
        <f>M12+N14</f>
        <v>4.0999999999999996</v>
      </c>
      <c r="O12" s="16">
        <f>N12+O15</f>
        <v>5.8999999999999995</v>
      </c>
      <c r="P12" s="16">
        <f>O12+P16</f>
        <v>6.6</v>
      </c>
      <c r="Q12" s="16">
        <f>P12+Q17</f>
        <v>9.3000000000000007</v>
      </c>
      <c r="R12" s="16">
        <f>Q12+R18</f>
        <v>11</v>
      </c>
      <c r="S12" s="16">
        <f>R12+S19</f>
        <v>13.4</v>
      </c>
      <c r="T12" s="5">
        <f>S12+T20</f>
        <v>15.1</v>
      </c>
      <c r="U12" s="5">
        <f>T12+U21</f>
        <v>15.9</v>
      </c>
      <c r="V12" s="5">
        <f>U12+V22</f>
        <v>17.2</v>
      </c>
      <c r="W12" s="5">
        <f>V12+W23</f>
        <v>19.399999999999999</v>
      </c>
    </row>
    <row r="13" spans="1:23" s="3" customFormat="1" ht="23.25" customHeight="1" x14ac:dyDescent="0.3">
      <c r="A13" s="17"/>
      <c r="B13" s="17"/>
      <c r="C13" s="17"/>
      <c r="D13" s="17"/>
      <c r="E13" s="17"/>
      <c r="F13" s="17"/>
      <c r="G13" s="17"/>
      <c r="H13" s="17"/>
      <c r="I13" s="17"/>
      <c r="J13" s="16"/>
      <c r="K13" s="16"/>
      <c r="L13" s="18" t="s">
        <v>116</v>
      </c>
      <c r="M13" s="16">
        <v>0.8</v>
      </c>
      <c r="N13" s="16">
        <f>M13+N14</f>
        <v>1.6</v>
      </c>
      <c r="O13" s="16">
        <f>N13+O15</f>
        <v>3.4000000000000004</v>
      </c>
      <c r="P13" s="16">
        <f>O13+P16</f>
        <v>4.1000000000000005</v>
      </c>
      <c r="Q13" s="16">
        <f>P13+Q17</f>
        <v>6.8000000000000007</v>
      </c>
      <c r="R13" s="16">
        <f>Q13+R18</f>
        <v>8.5</v>
      </c>
      <c r="S13" s="16">
        <f>R13+S19</f>
        <v>10.9</v>
      </c>
      <c r="T13" s="5">
        <f>S13+T20</f>
        <v>12.6</v>
      </c>
      <c r="U13" s="5">
        <f>T13+U21</f>
        <v>13.4</v>
      </c>
      <c r="V13" s="5">
        <f>U13+V22</f>
        <v>14.700000000000001</v>
      </c>
      <c r="W13" s="5">
        <f>V13+W23</f>
        <v>16.900000000000002</v>
      </c>
    </row>
    <row r="14" spans="1:23" s="3" customFormat="1" ht="23.25" customHeight="1" x14ac:dyDescent="0.3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6"/>
      <c r="L14" s="16"/>
      <c r="M14" s="16" t="s">
        <v>117</v>
      </c>
      <c r="N14" s="16">
        <v>0.8</v>
      </c>
      <c r="O14" s="16">
        <f>N14+O15</f>
        <v>2.6</v>
      </c>
      <c r="P14" s="16">
        <f>O14+P16</f>
        <v>3.3</v>
      </c>
      <c r="Q14" s="16">
        <f>P14+Q17</f>
        <v>6</v>
      </c>
      <c r="R14" s="16">
        <f>Q14+R18</f>
        <v>7.7</v>
      </c>
      <c r="S14" s="16">
        <f>R14+S19</f>
        <v>10.1</v>
      </c>
      <c r="T14" s="5">
        <f>S14+T20</f>
        <v>11.799999999999999</v>
      </c>
      <c r="U14" s="5">
        <f>T14+U21</f>
        <v>12.6</v>
      </c>
      <c r="V14" s="5">
        <f>U14+V22</f>
        <v>13.9</v>
      </c>
      <c r="W14" s="5">
        <f>V14+W23</f>
        <v>16.100000000000001</v>
      </c>
    </row>
    <row r="15" spans="1:23" s="3" customFormat="1" ht="23.25" customHeight="1" x14ac:dyDescent="0.3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23"/>
      <c r="M15" s="16"/>
      <c r="N15" s="18" t="s">
        <v>118</v>
      </c>
      <c r="O15" s="16">
        <v>1.8</v>
      </c>
      <c r="P15" s="16">
        <f>O15+P16</f>
        <v>2.5</v>
      </c>
      <c r="Q15" s="16">
        <f>P15+Q17</f>
        <v>5.2</v>
      </c>
      <c r="R15" s="16">
        <f>Q15+R18</f>
        <v>6.9</v>
      </c>
      <c r="S15" s="16">
        <f>R15+S19</f>
        <v>9.3000000000000007</v>
      </c>
      <c r="T15" s="5">
        <f>S15+T20</f>
        <v>11</v>
      </c>
      <c r="U15" s="5">
        <f>T15+U21</f>
        <v>11.8</v>
      </c>
      <c r="V15" s="5">
        <f>U15+V22</f>
        <v>13.100000000000001</v>
      </c>
      <c r="W15" s="5">
        <f>V15+W23</f>
        <v>15.3</v>
      </c>
    </row>
    <row r="16" spans="1:23" s="3" customFormat="1" ht="23.25" customHeight="1" x14ac:dyDescent="0.3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6"/>
      <c r="N16" s="16"/>
      <c r="O16" s="16" t="s">
        <v>119</v>
      </c>
      <c r="P16" s="16">
        <v>0.7</v>
      </c>
      <c r="Q16" s="16">
        <f>P16+Q17</f>
        <v>3.4000000000000004</v>
      </c>
      <c r="R16" s="16">
        <f>Q16+R18</f>
        <v>5.1000000000000005</v>
      </c>
      <c r="S16" s="16">
        <f>R16+S19</f>
        <v>7.5</v>
      </c>
      <c r="T16" s="5">
        <f>S16+T20</f>
        <v>9.1999999999999993</v>
      </c>
      <c r="U16" s="5">
        <f>T16+U21</f>
        <v>10</v>
      </c>
      <c r="V16" s="5">
        <f>U16+V22</f>
        <v>11.3</v>
      </c>
      <c r="W16" s="5">
        <f>V16+W23</f>
        <v>13.5</v>
      </c>
    </row>
    <row r="17" spans="1:30" s="3" customFormat="1" ht="23.25" customHeight="1" x14ac:dyDescent="0.3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6"/>
      <c r="O17" s="16"/>
      <c r="P17" s="16" t="s">
        <v>120</v>
      </c>
      <c r="Q17" s="16">
        <v>2.7</v>
      </c>
      <c r="R17" s="16">
        <f>Q17+R18</f>
        <v>4.4000000000000004</v>
      </c>
      <c r="S17" s="16">
        <f>R17+S19</f>
        <v>6.8000000000000007</v>
      </c>
      <c r="T17" s="5">
        <f>S17+T20</f>
        <v>8.5</v>
      </c>
      <c r="U17" s="5">
        <f>T17+U21</f>
        <v>9.3000000000000007</v>
      </c>
      <c r="V17" s="5">
        <f>U17+V22</f>
        <v>10.600000000000001</v>
      </c>
      <c r="W17" s="5">
        <f>V17+W23</f>
        <v>12.8</v>
      </c>
    </row>
    <row r="18" spans="1:30" s="3" customFormat="1" ht="23.25" customHeight="1" x14ac:dyDescent="0.3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"/>
      <c r="P18" s="16"/>
      <c r="Q18" s="16" t="s">
        <v>121</v>
      </c>
      <c r="R18" s="16">
        <v>1.7</v>
      </c>
      <c r="S18" s="16">
        <f>R18+S19</f>
        <v>4.0999999999999996</v>
      </c>
      <c r="T18" s="5">
        <f>S18+T20</f>
        <v>5.8</v>
      </c>
      <c r="U18" s="5">
        <f>T18+U21</f>
        <v>6.6</v>
      </c>
      <c r="V18" s="5">
        <f>U18+V22</f>
        <v>7.8999999999999995</v>
      </c>
      <c r="W18" s="5">
        <f>V18+W23</f>
        <v>10.1</v>
      </c>
    </row>
    <row r="19" spans="1:30" s="3" customFormat="1" ht="23.25" customHeight="1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24"/>
      <c r="Q19" s="16"/>
      <c r="R19" s="16" t="s">
        <v>122</v>
      </c>
      <c r="S19" s="16">
        <v>2.4</v>
      </c>
      <c r="T19" s="5">
        <f>S19+T20</f>
        <v>4.0999999999999996</v>
      </c>
      <c r="U19" s="5">
        <f>T19+U21</f>
        <v>4.8999999999999995</v>
      </c>
      <c r="V19" s="5">
        <f>U19+V22</f>
        <v>6.1999999999999993</v>
      </c>
      <c r="W19" s="5">
        <f>V19+W23</f>
        <v>8.3999999999999986</v>
      </c>
    </row>
    <row r="20" spans="1:30" ht="23.25" customHeight="1" x14ac:dyDescent="0.3">
      <c r="A20" s="17">
        <v>1000</v>
      </c>
      <c r="B20" s="17">
        <v>1000</v>
      </c>
      <c r="C20" s="17">
        <v>1000</v>
      </c>
      <c r="D20" s="17">
        <v>1000</v>
      </c>
      <c r="E20" s="17">
        <v>1000</v>
      </c>
      <c r="F20" s="17">
        <v>1000</v>
      </c>
      <c r="G20" s="17">
        <v>1000</v>
      </c>
      <c r="H20" s="17">
        <v>1000</v>
      </c>
      <c r="I20" s="17">
        <v>1000</v>
      </c>
      <c r="J20" s="17">
        <v>1000</v>
      </c>
      <c r="K20" s="17">
        <v>1000</v>
      </c>
      <c r="L20" s="17">
        <v>1000</v>
      </c>
      <c r="M20" s="17">
        <v>1000</v>
      </c>
      <c r="N20" s="17"/>
      <c r="O20" s="17"/>
      <c r="P20" s="17"/>
      <c r="Q20" s="25"/>
      <c r="R20" s="16"/>
      <c r="S20" s="18" t="s">
        <v>123</v>
      </c>
      <c r="T20" s="8">
        <v>1.7</v>
      </c>
      <c r="U20" s="5">
        <f>T20+U21</f>
        <v>2.5</v>
      </c>
      <c r="V20" s="5">
        <f>U20+V22</f>
        <v>3.8</v>
      </c>
      <c r="W20" s="5">
        <f>V20+W23</f>
        <v>6</v>
      </c>
      <c r="X20" s="3"/>
      <c r="Y20" s="3"/>
      <c r="Z20" s="3"/>
      <c r="AA20" s="3"/>
      <c r="AB20" s="3"/>
      <c r="AC20" s="3"/>
      <c r="AD20" s="3"/>
    </row>
    <row r="21" spans="1:30" ht="23.25" customHeight="1" x14ac:dyDescent="0.3">
      <c r="A21" s="6">
        <f>ROUND([2]기준!$B$1*'초계-적교-신반'!T2, -2)</f>
        <v>4600</v>
      </c>
      <c r="B21" s="6">
        <f>ROUND([2]기준!$B$1*'초계-적교-신반'!T3, -2)</f>
        <v>4100</v>
      </c>
      <c r="C21" s="6">
        <f>ROUND([2]기준!$B$1*'초계-적교-신반'!T4, -2)</f>
        <v>3900</v>
      </c>
      <c r="D21" s="6">
        <f>ROUND([2]기준!$B$1*'초계-적교-신반'!T5, -2)</f>
        <v>3500</v>
      </c>
      <c r="E21" s="6">
        <f>ROUND([2]기준!$B$1*'초계-적교-신반'!T6, -2)</f>
        <v>3400</v>
      </c>
      <c r="F21" s="6">
        <f>ROUND([2]기준!$B$1*'초계-적교-신반'!T7, -2)</f>
        <v>3200</v>
      </c>
      <c r="G21" s="6">
        <f>ROUND([2]기준!$B$1*'초계-적교-신반'!T8, -2)</f>
        <v>2900</v>
      </c>
      <c r="H21" s="6">
        <f>ROUND([2]기준!$B$1*'초계-적교-신반'!T9, -2)</f>
        <v>2700</v>
      </c>
      <c r="I21" s="6">
        <f>ROUND([2]기준!$B$1*'초계-적교-신반'!T10, -2)</f>
        <v>2400</v>
      </c>
      <c r="J21" s="6">
        <f>ROUND([2]기준!$B$1*'초계-적교-신반'!T11, -2)</f>
        <v>2300</v>
      </c>
      <c r="K21" s="6">
        <f>ROUND([2]기준!$B$1*'초계-적교-신반'!T12, -2)</f>
        <v>2200</v>
      </c>
      <c r="L21" s="6">
        <f>ROUND([2]기준!$B$1*'초계-적교-신반'!T13, -2)</f>
        <v>1800</v>
      </c>
      <c r="M21" s="6">
        <f>ROUND([2]기준!$B$1*'초계-적교-신반'!T14, -2)</f>
        <v>1700</v>
      </c>
      <c r="N21" s="6">
        <v>1450</v>
      </c>
      <c r="O21" s="6"/>
      <c r="P21" s="6"/>
      <c r="Q21" s="6"/>
      <c r="R21" s="9"/>
      <c r="S21" s="9"/>
      <c r="T21" s="26" t="s">
        <v>124</v>
      </c>
      <c r="U21" s="8">
        <v>0.8</v>
      </c>
      <c r="V21" s="5">
        <f>U21+V22</f>
        <v>2.1</v>
      </c>
      <c r="W21" s="5">
        <f>V21+W23</f>
        <v>4.3000000000000007</v>
      </c>
      <c r="X21" s="3"/>
      <c r="Y21" s="3"/>
      <c r="Z21" s="3"/>
      <c r="AA21" s="3"/>
      <c r="AB21" s="3"/>
      <c r="AC21" s="3"/>
      <c r="AD21" s="3"/>
    </row>
    <row r="22" spans="1:30" ht="23.25" customHeight="1" x14ac:dyDescent="0.3">
      <c r="A22" s="6">
        <f>ROUND([2]기준!$B$1*'초계-적교-신반'!U2, -2)</f>
        <v>4700</v>
      </c>
      <c r="B22" s="6">
        <f>ROUND([2]기준!$B$1*'초계-적교-신반'!U3, -2)</f>
        <v>4300</v>
      </c>
      <c r="C22" s="6">
        <f>ROUND([2]기준!$B$1*'초계-적교-신반'!U4, -2)</f>
        <v>4000</v>
      </c>
      <c r="D22" s="6">
        <f>ROUND([2]기준!$B$1*'초계-적교-신반'!U5, -2)</f>
        <v>3600</v>
      </c>
      <c r="E22" s="6">
        <f>ROUND([2]기준!$B$1*'초계-적교-신반'!U6, -2)</f>
        <v>3500</v>
      </c>
      <c r="F22" s="6">
        <f>ROUND([2]기준!$B$1*'초계-적교-신반'!U7, -2)</f>
        <v>3400</v>
      </c>
      <c r="G22" s="6">
        <f>ROUND([2]기준!$B$1*'초계-적교-신반'!U8, -2)</f>
        <v>3000</v>
      </c>
      <c r="H22" s="6">
        <f>ROUND([2]기준!$B$1*'초계-적교-신반'!U9, -2)</f>
        <v>2800</v>
      </c>
      <c r="I22" s="6">
        <f>ROUND([2]기준!$B$1*'초계-적교-신반'!U10, -2)</f>
        <v>2500</v>
      </c>
      <c r="J22" s="6">
        <f>ROUND([2]기준!$B$1*'초계-적교-신반'!U11, -2)</f>
        <v>2400</v>
      </c>
      <c r="K22" s="6">
        <f>ROUND([2]기준!$B$1*'초계-적교-신반'!U12, -2)</f>
        <v>2300</v>
      </c>
      <c r="L22" s="6">
        <f>ROUND([2]기준!$B$1*'초계-적교-신반'!U13, -2)</f>
        <v>1900</v>
      </c>
      <c r="M22" s="6">
        <f>ROUND([2]기준!$B$1*'초계-적교-신반'!U14, -2)</f>
        <v>1800</v>
      </c>
      <c r="N22" s="6">
        <f>ROUND([2]기준!$B$1*'초계-적교-신반'!U15, -2)</f>
        <v>1700</v>
      </c>
      <c r="O22" s="6">
        <v>1450</v>
      </c>
      <c r="P22" s="6"/>
      <c r="Q22" s="6"/>
      <c r="R22" s="6"/>
      <c r="S22" s="9"/>
      <c r="T22" s="8"/>
      <c r="U22" s="12" t="s">
        <v>125</v>
      </c>
      <c r="V22" s="8">
        <v>1.3</v>
      </c>
      <c r="W22" s="5">
        <f>V22+W23</f>
        <v>3.5</v>
      </c>
      <c r="X22" s="3"/>
      <c r="Y22" s="3"/>
      <c r="Z22" s="3"/>
      <c r="AA22" s="3"/>
      <c r="AB22" s="3"/>
      <c r="AC22" s="3"/>
      <c r="AD22" s="3"/>
    </row>
    <row r="23" spans="1:30" ht="23.25" customHeight="1" x14ac:dyDescent="0.3">
      <c r="A23" s="6">
        <f>ROUND([2]기준!$B$1*V2, -2)</f>
        <v>4900</v>
      </c>
      <c r="B23" s="6">
        <f>ROUND([2]기준!$B$1*'초계-적교-신반'!V3, -2)</f>
        <v>4400</v>
      </c>
      <c r="C23" s="6">
        <f>ROUND([2]기준!$B$1*'초계-적교-신반'!V4, -2)</f>
        <v>4200</v>
      </c>
      <c r="D23" s="6">
        <f>ROUND([2]기준!$B$1*'초계-적교-신반'!V5, -2)</f>
        <v>3800</v>
      </c>
      <c r="E23" s="6">
        <f>ROUND([2]기준!$B$1*'초계-적교-신반'!V6, -2)</f>
        <v>3700</v>
      </c>
      <c r="F23" s="6">
        <f>ROUND([2]기준!$B$1*'초계-적교-신반'!V7, -2)</f>
        <v>3500</v>
      </c>
      <c r="G23" s="6">
        <f>ROUND([2]기준!$B$1*'초계-적교-신반'!V8, -2)</f>
        <v>3200</v>
      </c>
      <c r="H23" s="6">
        <f>ROUND([2]기준!$B$1*'초계-적교-신반'!V9, -2)</f>
        <v>3000</v>
      </c>
      <c r="I23" s="6">
        <f>ROUND([2]기준!$B$1*'초계-적교-신반'!V10, -2)</f>
        <v>2700</v>
      </c>
      <c r="J23" s="6">
        <f>ROUND([2]기준!$B$1*'초계-적교-신반'!V11, -2)</f>
        <v>2600</v>
      </c>
      <c r="K23" s="6">
        <f>ROUND([2]기준!$B$1*'초계-적교-신반'!V12, -2)</f>
        <v>2500</v>
      </c>
      <c r="L23" s="6">
        <f>ROUND([2]기준!$B$1*'초계-적교-신반'!V13, -2)</f>
        <v>2100</v>
      </c>
      <c r="M23" s="6">
        <f>ROUND([2]기준!$B$1*'초계-적교-신반'!V14, -2)</f>
        <v>2000</v>
      </c>
      <c r="N23" s="6">
        <f>ROUND([2]기준!$B$1*'초계-적교-신반'!V15, -2)</f>
        <v>1900</v>
      </c>
      <c r="O23" s="6">
        <f>ROUND([2]기준!$B$1*'초계-적교-신반'!V16, -2)</f>
        <v>1600</v>
      </c>
      <c r="P23" s="6">
        <v>1450</v>
      </c>
      <c r="Q23" s="6"/>
      <c r="R23" s="6"/>
      <c r="S23" s="6"/>
      <c r="T23" s="8"/>
      <c r="U23" s="8"/>
      <c r="V23" s="8" t="s">
        <v>126</v>
      </c>
      <c r="W23" s="8">
        <v>2.2000000000000002</v>
      </c>
      <c r="X23" s="3"/>
      <c r="Y23" s="3"/>
      <c r="Z23" s="3"/>
      <c r="AA23" s="3"/>
      <c r="AB23" s="3"/>
      <c r="AC23" s="3"/>
      <c r="AD23" s="3"/>
    </row>
    <row r="24" spans="1:30" ht="23.25" customHeight="1" x14ac:dyDescent="0.3">
      <c r="A24" s="6">
        <v>3500</v>
      </c>
      <c r="B24" s="6">
        <f>ROUND([2]기준!$B$1*W3, -2)</f>
        <v>4800</v>
      </c>
      <c r="C24" s="6">
        <f>ROUND([2]기준!$B$1*'초계-적교-신반'!W4, -2)</f>
        <v>4500</v>
      </c>
      <c r="D24" s="6">
        <f>ROUND([2]기준!$B$1*'초계-적교-신반'!W5, -2)</f>
        <v>4200</v>
      </c>
      <c r="E24" s="6">
        <f>ROUND([2]기준!$B$1*'초계-적교-신반'!W6, -2)</f>
        <v>4100</v>
      </c>
      <c r="F24" s="6">
        <f>ROUND([2]기준!$B$1*'초계-적교-신반'!W7, -2)</f>
        <v>3900</v>
      </c>
      <c r="G24" s="6">
        <f>ROUND([2]기준!$B$1*'초계-적교-신반'!W8, -2)</f>
        <v>3500</v>
      </c>
      <c r="H24" s="6">
        <f>ROUND([2]기준!$B$1*'초계-적교-신반'!W9, -2)</f>
        <v>3300</v>
      </c>
      <c r="I24" s="6">
        <f>ROUND([2]기준!$B$1*'초계-적교-신반'!W10, -2)</f>
        <v>3000</v>
      </c>
      <c r="J24" s="6">
        <f>ROUND([2]기준!$B$1*'초계-적교-신반'!W11, -2)</f>
        <v>2900</v>
      </c>
      <c r="K24" s="6">
        <f>ROUND([2]기준!$B$1*'초계-적교-신반'!W12, -2)</f>
        <v>2800</v>
      </c>
      <c r="L24" s="6">
        <f>ROUND([2]기준!$B$1*'초계-적교-신반'!W13, -2)</f>
        <v>2500</v>
      </c>
      <c r="M24" s="6">
        <f>ROUND([2]기준!$B$1*'초계-적교-신반'!W14, -2)</f>
        <v>2300</v>
      </c>
      <c r="N24" s="6">
        <f>ROUND([2]기준!$B$1*'초계-적교-신반'!W15, -2)</f>
        <v>2200</v>
      </c>
      <c r="O24" s="6">
        <f>ROUND([2]기준!$B$1*'초계-적교-신반'!W16, -2)</f>
        <v>2000</v>
      </c>
      <c r="P24" s="6">
        <f>ROUND([2]기준!$B$1*'초계-적교-신반'!W17, -2)</f>
        <v>1900</v>
      </c>
      <c r="Q24" s="6">
        <v>1450</v>
      </c>
      <c r="R24" s="6"/>
      <c r="S24" s="6"/>
      <c r="T24" s="6"/>
      <c r="U24" s="8"/>
      <c r="V24" s="8"/>
      <c r="W24" s="8" t="s">
        <v>128</v>
      </c>
      <c r="X24" s="3"/>
      <c r="Y24" s="3"/>
      <c r="Z24" s="3"/>
      <c r="AA24" s="3"/>
      <c r="AB24" s="3"/>
      <c r="AC24" s="3"/>
      <c r="AD24" s="3"/>
    </row>
    <row r="25" spans="1:30" ht="23.25" customHeight="1" x14ac:dyDescent="0.3"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23.25" customHeight="1" x14ac:dyDescent="0.3"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23.25" customHeight="1" x14ac:dyDescent="0.3"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23.25" customHeight="1" x14ac:dyDescent="0.3"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23.25" customHeight="1" x14ac:dyDescent="0.3"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23.25" customHeight="1" x14ac:dyDescent="0.3"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23.25" customHeight="1" x14ac:dyDescent="0.3"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23.25" customHeight="1" x14ac:dyDescent="0.3"/>
    <row r="33" ht="23.25" customHeight="1" x14ac:dyDescent="0.3"/>
  </sheetData>
  <phoneticPr fontId="3" type="noConversion"/>
  <pageMargins left="0.53" right="0.56999999999999995" top="0.27559055118110237" bottom="0.23622047244094491" header="0.19685039370078741" footer="0.19685039370078741"/>
  <pageSetup paperSize="9"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zoomScaleNormal="100" workbookViewId="0">
      <selection activeCell="P23" sqref="P23"/>
    </sheetView>
  </sheetViews>
  <sheetFormatPr defaultColWidth="6.625" defaultRowHeight="15.75" customHeight="1" x14ac:dyDescent="0.3"/>
  <cols>
    <col min="1" max="16384" width="6.625" style="2"/>
  </cols>
  <sheetData>
    <row r="1" spans="1:16" ht="26.25" customHeight="1" x14ac:dyDescent="0.3">
      <c r="A1" s="21" t="s">
        <v>129</v>
      </c>
      <c r="B1" s="21"/>
    </row>
    <row r="2" spans="1:16" s="3" customFormat="1" ht="15.75" customHeight="1" x14ac:dyDescent="0.3">
      <c r="A2" s="16" t="s">
        <v>23</v>
      </c>
      <c r="B2" s="16">
        <v>2.1</v>
      </c>
      <c r="C2" s="16">
        <f>B2+C3</f>
        <v>3.5</v>
      </c>
      <c r="D2" s="16">
        <f>C2+D4</f>
        <v>4.5</v>
      </c>
      <c r="E2" s="16">
        <f>D2+E5</f>
        <v>6.2</v>
      </c>
      <c r="F2" s="16">
        <f>E2+F6</f>
        <v>7.2</v>
      </c>
      <c r="G2" s="16">
        <f>F2+G7</f>
        <v>9.8000000000000007</v>
      </c>
      <c r="H2" s="16">
        <f>G2+H8</f>
        <v>12.5</v>
      </c>
      <c r="I2" s="16">
        <f>H2+I9</f>
        <v>14.4</v>
      </c>
      <c r="J2" s="5">
        <f>I2+J10</f>
        <v>15.6</v>
      </c>
      <c r="K2" s="5">
        <f>J2+K12</f>
        <v>16.8</v>
      </c>
      <c r="L2" s="5">
        <f>K2+L13</f>
        <v>17.8</v>
      </c>
      <c r="M2" s="5">
        <f>L2+M14</f>
        <v>18.900000000000002</v>
      </c>
      <c r="N2" s="5">
        <f>M2+N15</f>
        <v>21.000000000000004</v>
      </c>
      <c r="O2" s="5">
        <f>N2+O16</f>
        <v>22.100000000000005</v>
      </c>
      <c r="P2" s="5">
        <f>O2+P17</f>
        <v>24.400000000000006</v>
      </c>
    </row>
    <row r="3" spans="1:16" s="3" customFormat="1" ht="15.75" customHeight="1" x14ac:dyDescent="0.3">
      <c r="A3" s="16"/>
      <c r="B3" s="16" t="s">
        <v>130</v>
      </c>
      <c r="C3" s="16">
        <v>1.4</v>
      </c>
      <c r="D3" s="16">
        <f>C3+D4</f>
        <v>2.4</v>
      </c>
      <c r="E3" s="16">
        <f>D3+E5</f>
        <v>4.0999999999999996</v>
      </c>
      <c r="F3" s="16">
        <f>E3+F6</f>
        <v>5.0999999999999996</v>
      </c>
      <c r="G3" s="16">
        <f>F3+G7</f>
        <v>7.6999999999999993</v>
      </c>
      <c r="H3" s="16">
        <f>G3+H8</f>
        <v>10.399999999999999</v>
      </c>
      <c r="I3" s="16">
        <f>H3+I9</f>
        <v>12.299999999999999</v>
      </c>
      <c r="J3" s="5">
        <f>I3+J10</f>
        <v>13.499999999999998</v>
      </c>
      <c r="K3" s="5">
        <f>J3+K12</f>
        <v>14.699999999999998</v>
      </c>
      <c r="L3" s="5">
        <f>K3+L13</f>
        <v>15.699999999999998</v>
      </c>
      <c r="M3" s="5">
        <f>L3+M14</f>
        <v>16.799999999999997</v>
      </c>
      <c r="N3" s="5">
        <f>M3+N15</f>
        <v>18.899999999999999</v>
      </c>
      <c r="O3" s="5">
        <f>N3+O16</f>
        <v>20</v>
      </c>
      <c r="P3" s="5">
        <f>O3+P17</f>
        <v>22.3</v>
      </c>
    </row>
    <row r="4" spans="1:16" s="3" customFormat="1" ht="15.75" customHeight="1" x14ac:dyDescent="0.3">
      <c r="A4" s="17"/>
      <c r="B4" s="16" t="s">
        <v>131</v>
      </c>
      <c r="C4" s="18" t="s">
        <v>132</v>
      </c>
      <c r="D4" s="16">
        <v>1</v>
      </c>
      <c r="E4" s="16">
        <f>D4+E5</f>
        <v>2.7</v>
      </c>
      <c r="F4" s="16">
        <f>E4+F6</f>
        <v>3.7</v>
      </c>
      <c r="G4" s="16">
        <f>F4+G7</f>
        <v>6.3000000000000007</v>
      </c>
      <c r="H4" s="16">
        <f>G4+H8</f>
        <v>9</v>
      </c>
      <c r="I4" s="16">
        <f>H4+I9</f>
        <v>10.9</v>
      </c>
      <c r="J4" s="5">
        <f>I4+J10</f>
        <v>12.1</v>
      </c>
      <c r="K4" s="5">
        <f>J4+K12</f>
        <v>13.299999999999999</v>
      </c>
      <c r="L4" s="5">
        <f>K4+L13</f>
        <v>14.299999999999999</v>
      </c>
      <c r="M4" s="5">
        <f>L4+M14</f>
        <v>15.399999999999999</v>
      </c>
      <c r="N4" s="5">
        <f>M4+N15</f>
        <v>17.5</v>
      </c>
      <c r="O4" s="5">
        <f>N4+O16</f>
        <v>18.600000000000001</v>
      </c>
      <c r="P4" s="5">
        <f>O4+P17</f>
        <v>20.900000000000002</v>
      </c>
    </row>
    <row r="5" spans="1:16" s="3" customFormat="1" ht="15.75" customHeight="1" x14ac:dyDescent="0.3">
      <c r="A5" s="17"/>
      <c r="B5" s="16"/>
      <c r="C5" s="18"/>
      <c r="D5" s="18" t="s">
        <v>134</v>
      </c>
      <c r="E5" s="16">
        <v>1.7</v>
      </c>
      <c r="F5" s="16">
        <f>E5+F6</f>
        <v>2.7</v>
      </c>
      <c r="G5" s="16">
        <f>F5+G7</f>
        <v>5.3000000000000007</v>
      </c>
      <c r="H5" s="16">
        <f>G5+H8</f>
        <v>8</v>
      </c>
      <c r="I5" s="16">
        <f>H5+I9</f>
        <v>9.9</v>
      </c>
      <c r="J5" s="5">
        <f>I5+J10</f>
        <v>11.1</v>
      </c>
      <c r="K5" s="5">
        <f>J5+K12</f>
        <v>12.299999999999999</v>
      </c>
      <c r="L5" s="5">
        <f>K5+L13</f>
        <v>13.299999999999999</v>
      </c>
      <c r="M5" s="5">
        <f>L5+M14</f>
        <v>14.399999999999999</v>
      </c>
      <c r="N5" s="5">
        <f>M5+N15</f>
        <v>16.5</v>
      </c>
      <c r="O5" s="5">
        <f>N5+O16</f>
        <v>17.600000000000001</v>
      </c>
      <c r="P5" s="5">
        <f>O5+P17</f>
        <v>19.900000000000002</v>
      </c>
    </row>
    <row r="6" spans="1:16" s="3" customFormat="1" ht="15.75" customHeight="1" x14ac:dyDescent="0.3">
      <c r="A6" s="17"/>
      <c r="B6" s="17"/>
      <c r="C6" s="16"/>
      <c r="D6" s="16"/>
      <c r="E6" s="16" t="s">
        <v>136</v>
      </c>
      <c r="F6" s="16">
        <v>1</v>
      </c>
      <c r="G6" s="16">
        <f>F6+G7</f>
        <v>3.6</v>
      </c>
      <c r="H6" s="16">
        <f>G6+H8</f>
        <v>6.3000000000000007</v>
      </c>
      <c r="I6" s="16">
        <f>H6+I9</f>
        <v>8.2000000000000011</v>
      </c>
      <c r="J6" s="5">
        <f>I6+J10</f>
        <v>9.4</v>
      </c>
      <c r="K6" s="5">
        <f>J6+K12</f>
        <v>10.6</v>
      </c>
      <c r="L6" s="5">
        <f>K6+L13</f>
        <v>11.6</v>
      </c>
      <c r="M6" s="5">
        <f>L6+M14</f>
        <v>12.7</v>
      </c>
      <c r="N6" s="5">
        <f>M6+N15</f>
        <v>14.799999999999999</v>
      </c>
      <c r="O6" s="5">
        <f>N6+O16</f>
        <v>15.899999999999999</v>
      </c>
      <c r="P6" s="5">
        <f>O6+P17</f>
        <v>18.2</v>
      </c>
    </row>
    <row r="7" spans="1:16" s="3" customFormat="1" ht="15.75" customHeight="1" x14ac:dyDescent="0.3">
      <c r="A7" s="17"/>
      <c r="B7" s="17"/>
      <c r="C7" s="17"/>
      <c r="D7" s="16"/>
      <c r="E7" s="16"/>
      <c r="F7" s="16" t="s">
        <v>31</v>
      </c>
      <c r="G7" s="16">
        <v>2.6</v>
      </c>
      <c r="H7" s="16">
        <f>G7+H8</f>
        <v>5.3000000000000007</v>
      </c>
      <c r="I7" s="16">
        <f>H7+I9</f>
        <v>7.2000000000000011</v>
      </c>
      <c r="J7" s="5">
        <f>I7+J10</f>
        <v>8.4</v>
      </c>
      <c r="K7" s="5">
        <f>J7+K12</f>
        <v>9.6</v>
      </c>
      <c r="L7" s="5">
        <f>K7+L13</f>
        <v>10.6</v>
      </c>
      <c r="M7" s="5">
        <f>L7+M14</f>
        <v>11.7</v>
      </c>
      <c r="N7" s="5">
        <f>M7+N15</f>
        <v>13.799999999999999</v>
      </c>
      <c r="O7" s="5">
        <f>N7+O16</f>
        <v>14.899999999999999</v>
      </c>
      <c r="P7" s="5">
        <f>O7+P17</f>
        <v>17.2</v>
      </c>
    </row>
    <row r="8" spans="1:16" s="3" customFormat="1" ht="15.75" customHeight="1" x14ac:dyDescent="0.3">
      <c r="A8" s="17"/>
      <c r="B8" s="17"/>
      <c r="C8" s="17"/>
      <c r="D8" s="17"/>
      <c r="E8" s="16"/>
      <c r="F8" s="16"/>
      <c r="G8" s="18" t="s">
        <v>137</v>
      </c>
      <c r="H8" s="16">
        <v>2.7</v>
      </c>
      <c r="I8" s="16">
        <f>H8+I9</f>
        <v>4.5999999999999996</v>
      </c>
      <c r="J8" s="5">
        <f>I8+J10</f>
        <v>5.8</v>
      </c>
      <c r="K8" s="5">
        <f>J8+K12</f>
        <v>7</v>
      </c>
      <c r="L8" s="5">
        <f>K8+L13</f>
        <v>8</v>
      </c>
      <c r="M8" s="5">
        <f>L8+M14</f>
        <v>9.1</v>
      </c>
      <c r="N8" s="5">
        <f>M8+N15</f>
        <v>11.2</v>
      </c>
      <c r="O8" s="5">
        <f>N8+O16</f>
        <v>12.299999999999999</v>
      </c>
      <c r="P8" s="5">
        <f>O8+P17</f>
        <v>14.599999999999998</v>
      </c>
    </row>
    <row r="9" spans="1:16" s="3" customFormat="1" ht="15.75" customHeight="1" x14ac:dyDescent="0.3">
      <c r="A9" s="17"/>
      <c r="B9" s="17"/>
      <c r="C9" s="17"/>
      <c r="D9" s="17"/>
      <c r="E9" s="17"/>
      <c r="F9" s="16"/>
      <c r="G9" s="18"/>
      <c r="H9" s="16" t="s">
        <v>138</v>
      </c>
      <c r="I9" s="16">
        <v>1.9</v>
      </c>
      <c r="J9" s="5">
        <f>I9+J10</f>
        <v>3.0999999999999996</v>
      </c>
      <c r="K9" s="5">
        <f>J9+K12</f>
        <v>4.3</v>
      </c>
      <c r="L9" s="5">
        <f>K9+L13</f>
        <v>5.3</v>
      </c>
      <c r="M9" s="5">
        <f>L9+M14</f>
        <v>6.4</v>
      </c>
      <c r="N9" s="5">
        <f>M9+N15</f>
        <v>8.5</v>
      </c>
      <c r="O9" s="5">
        <f>N9+O16</f>
        <v>9.6</v>
      </c>
      <c r="P9" s="5">
        <f>O9+P17</f>
        <v>11.899999999999999</v>
      </c>
    </row>
    <row r="10" spans="1:16" s="3" customFormat="1" ht="15.75" customHeight="1" x14ac:dyDescent="0.3">
      <c r="A10" s="17">
        <v>1000</v>
      </c>
      <c r="B10" s="17">
        <v>1000</v>
      </c>
      <c r="C10" s="17">
        <v>1000</v>
      </c>
      <c r="D10" s="17">
        <v>1000</v>
      </c>
      <c r="E10" s="17"/>
      <c r="F10" s="17"/>
      <c r="G10" s="16"/>
      <c r="H10" s="18"/>
      <c r="I10" s="16" t="s">
        <v>139</v>
      </c>
      <c r="J10" s="5">
        <v>1.2</v>
      </c>
      <c r="K10" s="5">
        <f>J10+K12</f>
        <v>2.4</v>
      </c>
      <c r="L10" s="5">
        <f>K10+L13</f>
        <v>3.4</v>
      </c>
      <c r="M10" s="5">
        <f>L10+M14</f>
        <v>4.5</v>
      </c>
      <c r="N10" s="5">
        <f>M10+N15</f>
        <v>6.6</v>
      </c>
      <c r="O10" s="5">
        <f>N10+O16</f>
        <v>7.6999999999999993</v>
      </c>
      <c r="P10" s="5">
        <f>O10+P17</f>
        <v>10</v>
      </c>
    </row>
    <row r="11" spans="1:16" s="3" customFormat="1" ht="15.75" customHeight="1" x14ac:dyDescent="0.3">
      <c r="A11" s="13">
        <v>2100</v>
      </c>
      <c r="B11" s="13"/>
      <c r="C11" s="13"/>
      <c r="D11" s="13"/>
      <c r="E11" s="13"/>
      <c r="F11" s="13"/>
      <c r="G11" s="14"/>
      <c r="H11" s="27"/>
      <c r="I11" s="14" t="s">
        <v>140</v>
      </c>
      <c r="J11" s="5"/>
      <c r="K11" s="5"/>
      <c r="L11" s="5"/>
      <c r="M11" s="5"/>
      <c r="N11" s="5"/>
      <c r="O11" s="5"/>
      <c r="P11" s="5"/>
    </row>
    <row r="12" spans="1:16" s="3" customFormat="1" ht="15.75" customHeight="1" x14ac:dyDescent="0.3">
      <c r="A12" s="6">
        <f>ROUND([2]기준!$B$1*'봉수-신반, 방계'!J2, -2)</f>
        <v>2300</v>
      </c>
      <c r="B12" s="6">
        <f>ROUND([2]기준!$B$1*'봉수-신반, 방계'!J3, -2)</f>
        <v>2000</v>
      </c>
      <c r="C12" s="6">
        <f>ROUND([2]기준!$B$1*'봉수-신반, 방계'!J4, -2)</f>
        <v>1800</v>
      </c>
      <c r="D12" s="6">
        <f>ROUND([2]기준!$B$1*'봉수-신반, 방계'!J5, -2)</f>
        <v>1600</v>
      </c>
      <c r="E12" s="6"/>
      <c r="F12" s="6"/>
      <c r="G12" s="6"/>
      <c r="H12" s="5"/>
      <c r="I12" s="5"/>
      <c r="J12" s="5" t="s">
        <v>141</v>
      </c>
      <c r="K12" s="5">
        <v>1.2</v>
      </c>
      <c r="L12" s="5">
        <f>K12+L13</f>
        <v>2.2000000000000002</v>
      </c>
      <c r="M12" s="5">
        <f>L12+M14</f>
        <v>3.3000000000000003</v>
      </c>
      <c r="N12" s="5">
        <f>M12+N15</f>
        <v>5.4</v>
      </c>
      <c r="O12" s="5">
        <f>N12+O16</f>
        <v>6.5</v>
      </c>
      <c r="P12" s="5">
        <f>O12+P17</f>
        <v>8.8000000000000007</v>
      </c>
    </row>
    <row r="13" spans="1:16" s="3" customFormat="1" ht="15.75" customHeight="1" x14ac:dyDescent="0.3">
      <c r="A13" s="6">
        <f>ROUND([2]기준!$B$1*'봉수-신반, 방계'!K2, -2)</f>
        <v>2400</v>
      </c>
      <c r="B13" s="6">
        <f>ROUND([2]기준!$B$1*K3, -2)</f>
        <v>2100</v>
      </c>
      <c r="C13" s="6">
        <f>ROUND([2]기준!$B$1*'봉수-신반, 방계'!K4, -2)</f>
        <v>1900</v>
      </c>
      <c r="D13" s="6">
        <f>ROUND([2]기준!$B$1*'봉수-신반, 방계'!K5, -2)</f>
        <v>1800</v>
      </c>
      <c r="E13" s="6">
        <v>1450</v>
      </c>
      <c r="F13" s="6"/>
      <c r="G13" s="6"/>
      <c r="H13" s="6"/>
      <c r="I13" s="5"/>
      <c r="J13" s="5"/>
      <c r="K13" s="5" t="s">
        <v>142</v>
      </c>
      <c r="L13" s="5">
        <v>1</v>
      </c>
      <c r="M13" s="5">
        <f>L13+M14</f>
        <v>2.1</v>
      </c>
      <c r="N13" s="5">
        <f>M13+N15</f>
        <v>4.2</v>
      </c>
      <c r="O13" s="5">
        <f>N13+O16</f>
        <v>5.3000000000000007</v>
      </c>
      <c r="P13" s="5">
        <f>O13+P17</f>
        <v>7.6000000000000005</v>
      </c>
    </row>
    <row r="14" spans="1:16" s="3" customFormat="1" ht="15.75" customHeight="1" x14ac:dyDescent="0.3">
      <c r="A14" s="6">
        <f>ROUND([2]기준!$B$1*'봉수-신반, 방계'!L2, -2)</f>
        <v>2600</v>
      </c>
      <c r="B14" s="6">
        <f>ROUND([2]기준!$B$1*'봉수-신반, 방계'!L3, -2)</f>
        <v>2300</v>
      </c>
      <c r="C14" s="6">
        <f>ROUND([2]기준!$B$1*L4, -2)</f>
        <v>2100</v>
      </c>
      <c r="D14" s="6">
        <f>ROUND([2]기준!$B$1*'봉수-신반, 방계'!L5, -2)</f>
        <v>1900</v>
      </c>
      <c r="E14" s="6">
        <f>ROUND([2]기준!$B$1*'봉수-신반, 방계'!L6, -2)</f>
        <v>1700</v>
      </c>
      <c r="F14" s="6">
        <v>1450</v>
      </c>
      <c r="G14" s="6"/>
      <c r="H14" s="6"/>
      <c r="I14" s="6"/>
      <c r="J14" s="5"/>
      <c r="K14" s="5"/>
      <c r="L14" s="5" t="s">
        <v>143</v>
      </c>
      <c r="M14" s="5">
        <v>1.1000000000000001</v>
      </c>
      <c r="N14" s="5">
        <f>M14+N15</f>
        <v>3.2</v>
      </c>
      <c r="O14" s="5">
        <f>N14+O16</f>
        <v>4.3000000000000007</v>
      </c>
      <c r="P14" s="5">
        <f>O14+P17</f>
        <v>6.6000000000000005</v>
      </c>
    </row>
    <row r="15" spans="1:16" s="3" customFormat="1" ht="15.75" customHeight="1" x14ac:dyDescent="0.3">
      <c r="A15" s="6">
        <f>ROUND([2]기준!$B$1*'봉수-신반, 방계'!M2, -2)</f>
        <v>2700</v>
      </c>
      <c r="B15" s="6">
        <f>ROUND([2]기준!$B$1*'봉수-신반, 방계'!M3, -2)</f>
        <v>2400</v>
      </c>
      <c r="C15" s="6">
        <f>ROUND([2]기준!$B$1*'봉수-신반, 방계'!M4, -2)</f>
        <v>2200</v>
      </c>
      <c r="D15" s="6">
        <f>ROUND([2]기준!$B$1*M5, -2)</f>
        <v>2100</v>
      </c>
      <c r="E15" s="6">
        <f>ROUND([2]기준!$B$1*'봉수-신반, 방계'!M6, -2)</f>
        <v>1800</v>
      </c>
      <c r="F15" s="6">
        <f>ROUND([2]기준!$B$1*'봉수-신반, 방계'!M7, -2)</f>
        <v>1700</v>
      </c>
      <c r="G15" s="6">
        <v>1450</v>
      </c>
      <c r="H15" s="6"/>
      <c r="I15" s="6"/>
      <c r="J15" s="6"/>
      <c r="K15" s="5"/>
      <c r="L15" s="5"/>
      <c r="M15" s="5" t="s">
        <v>144</v>
      </c>
      <c r="N15" s="5">
        <v>2.1</v>
      </c>
      <c r="O15" s="5">
        <f>N15+O16</f>
        <v>3.2</v>
      </c>
      <c r="P15" s="5">
        <f>O15+P17</f>
        <v>5.5</v>
      </c>
    </row>
    <row r="16" spans="1:16" s="3" customFormat="1" ht="15.75" customHeight="1" x14ac:dyDescent="0.3">
      <c r="A16" s="6">
        <f>ROUND([2]기준!$B$1*'봉수-신반, 방계'!N2, -2)</f>
        <v>3100</v>
      </c>
      <c r="B16" s="6">
        <f>ROUND([2]기준!$B$1*'봉수-신반, 방계'!N3, -2)</f>
        <v>2700</v>
      </c>
      <c r="C16" s="6">
        <f>ROUND([2]기준!$B$1*'봉수-신반, 방계'!N4, -2)</f>
        <v>2500</v>
      </c>
      <c r="D16" s="6">
        <f>ROUND([2]기준!$B$1*'봉수-신반, 방계'!N5, -2)</f>
        <v>2400</v>
      </c>
      <c r="E16" s="6">
        <f>ROUND([2]기준!$B$1*N6, -2)</f>
        <v>2200</v>
      </c>
      <c r="F16" s="6">
        <f>ROUND([2]기준!$B$1*'봉수-신반, 방계'!N7, -2)</f>
        <v>2000</v>
      </c>
      <c r="G16" s="6">
        <f>ROUND([2]기준!$B$1*'봉수-신반, 방계'!N8, -2)</f>
        <v>1600</v>
      </c>
      <c r="H16" s="6"/>
      <c r="I16" s="6"/>
      <c r="J16" s="6"/>
      <c r="K16" s="6"/>
      <c r="L16" s="11"/>
      <c r="M16" s="5"/>
      <c r="N16" s="5" t="s">
        <v>145</v>
      </c>
      <c r="O16" s="5">
        <v>1.1000000000000001</v>
      </c>
      <c r="P16" s="5">
        <f>O16+P17</f>
        <v>3.4</v>
      </c>
    </row>
    <row r="17" spans="1:23" s="3" customFormat="1" ht="15.75" customHeight="1" x14ac:dyDescent="0.3">
      <c r="A17" s="6">
        <f>ROUND([2]기준!$B$1*'봉수-신반, 방계'!O2, -2)</f>
        <v>3200</v>
      </c>
      <c r="B17" s="6">
        <f>ROUND([2]기준!$B$1*'봉수-신반, 방계'!O3, -2)</f>
        <v>2900</v>
      </c>
      <c r="C17" s="6">
        <f>ROUND([2]기준!$B$1*'봉수-신반, 방계'!O4, -2)</f>
        <v>2700</v>
      </c>
      <c r="D17" s="6">
        <f>ROUND([2]기준!$B$1*'봉수-신반, 방계'!O5, -2)</f>
        <v>2600</v>
      </c>
      <c r="E17" s="6">
        <f>ROUND([2]기준!$B$1*'봉수-신반, 방계'!O6, -2)</f>
        <v>2300</v>
      </c>
      <c r="F17" s="6">
        <f>ROUND([2]기준!$B$1*O7, -2)</f>
        <v>2200</v>
      </c>
      <c r="G17" s="6">
        <f>ROUND([2]기준!$B$1*'봉수-신반, 방계'!O8, -2)</f>
        <v>1800</v>
      </c>
      <c r="H17" s="6">
        <v>1450</v>
      </c>
      <c r="I17" s="6"/>
      <c r="J17" s="6"/>
      <c r="K17" s="6"/>
      <c r="L17" s="6"/>
      <c r="M17" s="5"/>
      <c r="N17" s="5"/>
      <c r="O17" s="5" t="s">
        <v>146</v>
      </c>
      <c r="P17" s="5">
        <v>2.2999999999999998</v>
      </c>
    </row>
    <row r="18" spans="1:23" s="3" customFormat="1" ht="15.75" customHeight="1" x14ac:dyDescent="0.3">
      <c r="A18" s="6">
        <f>ROUND([2]기준!$B$1*'봉수-신반, 방계'!P2, -2)</f>
        <v>3500</v>
      </c>
      <c r="B18" s="6">
        <f>ROUND([2]기준!$B$1*'봉수-신반, 방계'!P3, -2)</f>
        <v>3200</v>
      </c>
      <c r="C18" s="6">
        <f>ROUND([2]기준!$B$1*'봉수-신반, 방계'!P4, -2)</f>
        <v>3000</v>
      </c>
      <c r="D18" s="6">
        <f>ROUND([2]기준!$B$1*'봉수-신반, 방계'!P5, -2)</f>
        <v>2900</v>
      </c>
      <c r="E18" s="6">
        <f>ROUND([2]기준!$B$1*'봉수-신반, 방계'!P6, -2)</f>
        <v>2600</v>
      </c>
      <c r="F18" s="6">
        <f>ROUND([2]기준!$B$1*'봉수-신반, 방계'!P7, -2)</f>
        <v>2500</v>
      </c>
      <c r="G18" s="6">
        <f>ROUND([2]기준!$B$1*'봉수-신반, 방계'!P8, -2)</f>
        <v>2100</v>
      </c>
      <c r="H18" s="6">
        <f>ROUND([2]기준!$B$1*'봉수-신반, 방계'!P9, -2)</f>
        <v>1700</v>
      </c>
      <c r="I18" s="6">
        <v>1450</v>
      </c>
      <c r="J18" s="6"/>
      <c r="K18" s="6"/>
      <c r="L18" s="6"/>
      <c r="M18" s="6"/>
      <c r="N18" s="5"/>
      <c r="O18" s="5"/>
      <c r="P18" s="5" t="s">
        <v>127</v>
      </c>
    </row>
    <row r="19" spans="1:23" ht="15.75" customHeight="1" x14ac:dyDescent="0.3">
      <c r="Q19" s="3"/>
      <c r="R19" s="3"/>
      <c r="S19" s="3"/>
      <c r="T19" s="3"/>
      <c r="U19" s="3"/>
      <c r="V19" s="3"/>
      <c r="W19" s="3"/>
    </row>
    <row r="20" spans="1:23" ht="26.25" customHeight="1" x14ac:dyDescent="0.3">
      <c r="A20" s="21" t="s">
        <v>147</v>
      </c>
      <c r="B20" s="21"/>
    </row>
    <row r="21" spans="1:23" ht="15.75" customHeight="1" x14ac:dyDescent="0.3">
      <c r="A21" s="16" t="s">
        <v>23</v>
      </c>
      <c r="B21" s="16">
        <v>2.1</v>
      </c>
      <c r="C21" s="16">
        <f>B21+C22</f>
        <v>3.5</v>
      </c>
      <c r="D21" s="16">
        <f>C21+D23</f>
        <v>4.5</v>
      </c>
      <c r="E21" s="16">
        <f>D21+E24</f>
        <v>6.2</v>
      </c>
      <c r="F21" s="16">
        <f>E21+F25</f>
        <v>7.2</v>
      </c>
      <c r="G21" s="16">
        <f>F21+G26</f>
        <v>9.8000000000000007</v>
      </c>
      <c r="H21" s="16">
        <f>G21+H27</f>
        <v>12.5</v>
      </c>
      <c r="I21" s="16">
        <f>H21+I28</f>
        <v>14.4</v>
      </c>
      <c r="J21" s="5">
        <f>I21+J29</f>
        <v>15.6</v>
      </c>
      <c r="K21" s="5">
        <f>J21+K30</f>
        <v>17.8</v>
      </c>
    </row>
    <row r="22" spans="1:23" ht="15.75" customHeight="1" x14ac:dyDescent="0.3">
      <c r="A22" s="16"/>
      <c r="B22" s="16" t="s">
        <v>130</v>
      </c>
      <c r="C22" s="16">
        <v>1.4</v>
      </c>
      <c r="D22" s="16">
        <f>C22+D23</f>
        <v>2.4</v>
      </c>
      <c r="E22" s="16">
        <f>D22+E24</f>
        <v>4.0999999999999996</v>
      </c>
      <c r="F22" s="16">
        <f>E22+F25</f>
        <v>5.0999999999999996</v>
      </c>
      <c r="G22" s="16">
        <f>F22+G26</f>
        <v>7.6999999999999993</v>
      </c>
      <c r="H22" s="16">
        <f>G22+H27</f>
        <v>10.399999999999999</v>
      </c>
      <c r="I22" s="16">
        <f>H22+I28</f>
        <v>12.299999999999999</v>
      </c>
      <c r="J22" s="5">
        <f>I22+J29</f>
        <v>13.499999999999998</v>
      </c>
      <c r="K22" s="5">
        <f>J22+K30</f>
        <v>15.7</v>
      </c>
    </row>
    <row r="23" spans="1:23" ht="15.75" customHeight="1" x14ac:dyDescent="0.3">
      <c r="A23" s="17"/>
      <c r="B23" s="16" t="s">
        <v>131</v>
      </c>
      <c r="C23" s="18" t="s">
        <v>132</v>
      </c>
      <c r="D23" s="16">
        <v>1</v>
      </c>
      <c r="E23" s="16">
        <f>D23+E24</f>
        <v>2.7</v>
      </c>
      <c r="F23" s="16">
        <f>E23+F25</f>
        <v>3.7</v>
      </c>
      <c r="G23" s="16">
        <f>F23+G26</f>
        <v>6.3000000000000007</v>
      </c>
      <c r="H23" s="16">
        <f>G23+H27</f>
        <v>9</v>
      </c>
      <c r="I23" s="16">
        <f>H23+I28</f>
        <v>10.9</v>
      </c>
      <c r="J23" s="5">
        <f>I23+J29</f>
        <v>12.1</v>
      </c>
      <c r="K23" s="5">
        <f>J23+K30</f>
        <v>14.3</v>
      </c>
    </row>
    <row r="24" spans="1:23" ht="15.75" customHeight="1" x14ac:dyDescent="0.3">
      <c r="A24" s="17"/>
      <c r="B24" s="16"/>
      <c r="C24" s="18"/>
      <c r="D24" s="18" t="s">
        <v>133</v>
      </c>
      <c r="E24" s="16">
        <v>1.7</v>
      </c>
      <c r="F24" s="16">
        <f>E24+F25</f>
        <v>2.7</v>
      </c>
      <c r="G24" s="16">
        <f>F24+G26</f>
        <v>5.3000000000000007</v>
      </c>
      <c r="H24" s="16">
        <f>G24+H27</f>
        <v>8</v>
      </c>
      <c r="I24" s="16">
        <f>H24+I28</f>
        <v>9.9</v>
      </c>
      <c r="J24" s="5">
        <f>I24+J29</f>
        <v>11.1</v>
      </c>
      <c r="K24" s="5">
        <f>J24+K30</f>
        <v>13.3</v>
      </c>
    </row>
    <row r="25" spans="1:23" ht="15.75" customHeight="1" x14ac:dyDescent="0.3">
      <c r="A25" s="17"/>
      <c r="B25" s="17"/>
      <c r="C25" s="16"/>
      <c r="D25" s="16"/>
      <c r="E25" s="16" t="s">
        <v>135</v>
      </c>
      <c r="F25" s="16">
        <v>1</v>
      </c>
      <c r="G25" s="16">
        <f>F25+G26</f>
        <v>3.6</v>
      </c>
      <c r="H25" s="16">
        <f>G25+H27</f>
        <v>6.3000000000000007</v>
      </c>
      <c r="I25" s="16">
        <f>H25+I28</f>
        <v>8.2000000000000011</v>
      </c>
      <c r="J25" s="5">
        <f>I25+J29</f>
        <v>9.4</v>
      </c>
      <c r="K25" s="5">
        <f>J25+K30</f>
        <v>11.600000000000001</v>
      </c>
    </row>
    <row r="26" spans="1:23" ht="15.75" customHeight="1" x14ac:dyDescent="0.3">
      <c r="A26" s="17"/>
      <c r="B26" s="17"/>
      <c r="C26" s="17"/>
      <c r="D26" s="16"/>
      <c r="E26" s="16"/>
      <c r="F26" s="16" t="s">
        <v>31</v>
      </c>
      <c r="G26" s="16">
        <v>2.6</v>
      </c>
      <c r="H26" s="16">
        <f>G26+H27</f>
        <v>5.3000000000000007</v>
      </c>
      <c r="I26" s="16">
        <f>H26+I28</f>
        <v>7.2000000000000011</v>
      </c>
      <c r="J26" s="5">
        <f>I26+J29</f>
        <v>8.4</v>
      </c>
      <c r="K26" s="5">
        <f>J26+K30</f>
        <v>10.600000000000001</v>
      </c>
    </row>
    <row r="27" spans="1:23" ht="15.75" customHeight="1" x14ac:dyDescent="0.3">
      <c r="A27" s="17"/>
      <c r="B27" s="17"/>
      <c r="C27" s="17"/>
      <c r="D27" s="17"/>
      <c r="E27" s="16"/>
      <c r="F27" s="16"/>
      <c r="G27" s="18" t="s">
        <v>137</v>
      </c>
      <c r="H27" s="16">
        <v>2.7</v>
      </c>
      <c r="I27" s="16">
        <f>H27+I28</f>
        <v>4.5999999999999996</v>
      </c>
      <c r="J27" s="5">
        <f>I27+J29</f>
        <v>5.8</v>
      </c>
      <c r="K27" s="5">
        <f>J27+K30</f>
        <v>8</v>
      </c>
    </row>
    <row r="28" spans="1:23" ht="15.75" customHeight="1" x14ac:dyDescent="0.3">
      <c r="A28" s="17"/>
      <c r="B28" s="17"/>
      <c r="C28" s="17"/>
      <c r="D28" s="17"/>
      <c r="E28" s="17"/>
      <c r="F28" s="16"/>
      <c r="G28" s="18"/>
      <c r="H28" s="16" t="s">
        <v>138</v>
      </c>
      <c r="I28" s="16">
        <v>1.9</v>
      </c>
      <c r="J28" s="5">
        <f>I28+J29</f>
        <v>3.0999999999999996</v>
      </c>
      <c r="K28" s="5">
        <f>J28+K30</f>
        <v>5.3</v>
      </c>
    </row>
    <row r="29" spans="1:23" ht="15.75" customHeight="1" x14ac:dyDescent="0.3">
      <c r="A29" s="17">
        <v>1000</v>
      </c>
      <c r="B29" s="17">
        <v>1000</v>
      </c>
      <c r="C29" s="17">
        <v>1000</v>
      </c>
      <c r="D29" s="17">
        <v>1000</v>
      </c>
      <c r="E29" s="17">
        <v>1000</v>
      </c>
      <c r="F29" s="17"/>
      <c r="G29" s="16"/>
      <c r="H29" s="18"/>
      <c r="I29" s="16" t="s">
        <v>148</v>
      </c>
      <c r="J29" s="5">
        <v>1.2</v>
      </c>
      <c r="K29" s="5">
        <f>J29+K30</f>
        <v>3.4000000000000004</v>
      </c>
    </row>
    <row r="30" spans="1:23" ht="15.75" customHeight="1" x14ac:dyDescent="0.3">
      <c r="A30" s="6">
        <f>ROUND([2]기준!$B$1*J21, -2)</f>
        <v>2300</v>
      </c>
      <c r="B30" s="6">
        <f>ROUND([2]기준!$B$1*'봉수-신반, 방계'!J22, -2)</f>
        <v>2000</v>
      </c>
      <c r="C30" s="6">
        <f>ROUND([2]기준!$B$1*'봉수-신반, 방계'!J23, -2)</f>
        <v>1800</v>
      </c>
      <c r="D30" s="6">
        <f>ROUND([2]기준!$B$1*'봉수-신반, 방계'!J24, -2)</f>
        <v>1600</v>
      </c>
      <c r="E30" s="6">
        <v>1450</v>
      </c>
      <c r="F30" s="6"/>
      <c r="G30" s="6"/>
      <c r="H30" s="5"/>
      <c r="I30" s="5"/>
      <c r="J30" s="5" t="s">
        <v>141</v>
      </c>
      <c r="K30" s="5">
        <v>2.2000000000000002</v>
      </c>
    </row>
    <row r="31" spans="1:23" ht="15.75" customHeight="1" x14ac:dyDescent="0.3">
      <c r="A31" s="6">
        <f>ROUND([2]기준!$B$1*'봉수-신반, 방계'!K21, -2)</f>
        <v>2600</v>
      </c>
      <c r="B31" s="6">
        <f>ROUND([2]기준!$B$1*K22, -2)</f>
        <v>2300</v>
      </c>
      <c r="C31" s="6">
        <f>ROUND([2]기준!$B$1*'봉수-신반, 방계'!K23, -2)</f>
        <v>2100</v>
      </c>
      <c r="D31" s="6">
        <f>ROUND([2]기준!$B$1*'봉수-신반, 방계'!K24, -2)</f>
        <v>1900</v>
      </c>
      <c r="E31" s="6">
        <f>ROUND([2]기준!$B$1*'봉수-신반, 방계'!K25, -2)</f>
        <v>1700</v>
      </c>
      <c r="F31" s="6">
        <v>1450</v>
      </c>
      <c r="G31" s="6"/>
      <c r="H31" s="6"/>
      <c r="I31" s="5"/>
      <c r="J31" s="5"/>
      <c r="K31" s="5" t="s">
        <v>149</v>
      </c>
    </row>
  </sheetData>
  <phoneticPr fontId="3" type="noConversion"/>
  <pageMargins left="0.53" right="0.56999999999999995" top="0.27559055118110237" bottom="0.23622047244094491" header="0.19685039370078741" footer="0.19685039370078741"/>
  <pageSetup paperSize="9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view="pageBreakPreview" zoomScaleNormal="100" zoomScaleSheetLayoutView="100" workbookViewId="0">
      <selection activeCell="C21" sqref="C21"/>
    </sheetView>
  </sheetViews>
  <sheetFormatPr defaultColWidth="6.625" defaultRowHeight="15.75" customHeight="1" x14ac:dyDescent="0.3"/>
  <cols>
    <col min="1" max="16384" width="6.625" style="2"/>
  </cols>
  <sheetData>
    <row r="1" spans="1:21" ht="26.25" customHeight="1" x14ac:dyDescent="0.3">
      <c r="A1" s="21" t="s">
        <v>150</v>
      </c>
      <c r="B1" s="21"/>
    </row>
    <row r="2" spans="1:21" s="3" customFormat="1" ht="15.75" customHeight="1" x14ac:dyDescent="0.3">
      <c r="A2" s="16" t="s">
        <v>151</v>
      </c>
      <c r="B2" s="16">
        <v>2.1</v>
      </c>
      <c r="C2" s="16">
        <f>B2+C3</f>
        <v>3.5</v>
      </c>
      <c r="D2" s="16">
        <f>C2+D4</f>
        <v>4.5</v>
      </c>
      <c r="E2" s="16">
        <f>D2+E5</f>
        <v>6.2</v>
      </c>
      <c r="F2" s="16">
        <f>E2+F6</f>
        <v>7.6</v>
      </c>
      <c r="G2" s="16">
        <f>F2+G7</f>
        <v>8.1</v>
      </c>
      <c r="H2" s="16">
        <f>G2+H8</f>
        <v>8.9</v>
      </c>
      <c r="I2" s="16">
        <f>H2+I9</f>
        <v>12.4</v>
      </c>
      <c r="J2" s="16">
        <f>I2+J10</f>
        <v>13.1</v>
      </c>
      <c r="K2" s="16">
        <f>J2+K11</f>
        <v>14.4</v>
      </c>
      <c r="L2" s="16">
        <f>K2+L12</f>
        <v>15.1</v>
      </c>
      <c r="M2" s="16">
        <f>L2+M13</f>
        <v>16.899999999999999</v>
      </c>
      <c r="N2" s="16">
        <f>M2+N14</f>
        <v>19.399999999999999</v>
      </c>
      <c r="O2" s="16">
        <f>N2+O15</f>
        <v>21.599999999999998</v>
      </c>
      <c r="P2" s="16">
        <f>O2+P16</f>
        <v>25.2</v>
      </c>
      <c r="Q2" s="5">
        <f>P2+Q17</f>
        <v>27.3</v>
      </c>
      <c r="R2" s="8">
        <f>Q2+R18</f>
        <v>28.400000000000002</v>
      </c>
      <c r="S2" s="8">
        <f>R2+S19</f>
        <v>30.400000000000002</v>
      </c>
      <c r="T2" s="8">
        <f>S2+T20</f>
        <v>31.400000000000002</v>
      </c>
      <c r="U2" s="8">
        <f>T2+U21</f>
        <v>32.1</v>
      </c>
    </row>
    <row r="3" spans="1:21" s="3" customFormat="1" ht="15.75" customHeight="1" x14ac:dyDescent="0.3">
      <c r="A3" s="16"/>
      <c r="B3" s="16" t="s">
        <v>152</v>
      </c>
      <c r="C3" s="16">
        <v>1.4</v>
      </c>
      <c r="D3" s="16">
        <f>C3+D4</f>
        <v>2.4</v>
      </c>
      <c r="E3" s="16">
        <f>D3+E5</f>
        <v>4.0999999999999996</v>
      </c>
      <c r="F3" s="16">
        <f>E3+F6</f>
        <v>5.5</v>
      </c>
      <c r="G3" s="16">
        <f>F3+G7</f>
        <v>6</v>
      </c>
      <c r="H3" s="16">
        <f>G3+H8</f>
        <v>6.8</v>
      </c>
      <c r="I3" s="16">
        <f>H3+I9</f>
        <v>10.3</v>
      </c>
      <c r="J3" s="16">
        <f>I3+J10</f>
        <v>11</v>
      </c>
      <c r="K3" s="16">
        <f>J3+K11</f>
        <v>12.3</v>
      </c>
      <c r="L3" s="16">
        <f>K3+L12</f>
        <v>13</v>
      </c>
      <c r="M3" s="16">
        <f>L3+M13</f>
        <v>14.8</v>
      </c>
      <c r="N3" s="16">
        <f>M3+N14</f>
        <v>17.3</v>
      </c>
      <c r="O3" s="16">
        <f>N3+O15</f>
        <v>19.5</v>
      </c>
      <c r="P3" s="16">
        <f>O3+P16</f>
        <v>23.1</v>
      </c>
      <c r="Q3" s="5">
        <f>P3+Q17</f>
        <v>25.200000000000003</v>
      </c>
      <c r="R3" s="5">
        <f>Q3+R18</f>
        <v>26.300000000000004</v>
      </c>
      <c r="S3" s="8">
        <f>R3+S19</f>
        <v>28.300000000000004</v>
      </c>
      <c r="T3" s="8">
        <f>S3+T20</f>
        <v>29.300000000000004</v>
      </c>
      <c r="U3" s="8">
        <f>T3+U21</f>
        <v>30.000000000000004</v>
      </c>
    </row>
    <row r="4" spans="1:21" s="3" customFormat="1" ht="15.75" customHeight="1" x14ac:dyDescent="0.3">
      <c r="A4" s="17"/>
      <c r="B4" s="16" t="s">
        <v>153</v>
      </c>
      <c r="C4" s="18" t="s">
        <v>154</v>
      </c>
      <c r="D4" s="16">
        <v>1</v>
      </c>
      <c r="E4" s="16">
        <f>D4+E5</f>
        <v>2.7</v>
      </c>
      <c r="F4" s="16">
        <f>E4+F6</f>
        <v>4.0999999999999996</v>
      </c>
      <c r="G4" s="16">
        <f>F4+G7</f>
        <v>4.5999999999999996</v>
      </c>
      <c r="H4" s="16">
        <f>G4+H8</f>
        <v>5.3999999999999995</v>
      </c>
      <c r="I4" s="16">
        <f>H4+I9</f>
        <v>8.8999999999999986</v>
      </c>
      <c r="J4" s="16">
        <f>I4+J10</f>
        <v>9.5999999999999979</v>
      </c>
      <c r="K4" s="16">
        <f>J4+K11</f>
        <v>10.899999999999999</v>
      </c>
      <c r="L4" s="16">
        <f>K4+L12</f>
        <v>11.599999999999998</v>
      </c>
      <c r="M4" s="16">
        <f>L4+M13</f>
        <v>13.399999999999999</v>
      </c>
      <c r="N4" s="16">
        <f>M4+N14</f>
        <v>15.899999999999999</v>
      </c>
      <c r="O4" s="16">
        <f>N4+O15</f>
        <v>18.099999999999998</v>
      </c>
      <c r="P4" s="16">
        <f>O4+P16</f>
        <v>21.7</v>
      </c>
      <c r="Q4" s="5">
        <f>P4+Q17</f>
        <v>23.8</v>
      </c>
      <c r="R4" s="5">
        <f>Q4+R18</f>
        <v>24.900000000000002</v>
      </c>
      <c r="S4" s="5">
        <f>R4+S19</f>
        <v>26.900000000000002</v>
      </c>
      <c r="T4" s="8">
        <f>S4+T20</f>
        <v>27.900000000000002</v>
      </c>
      <c r="U4" s="8">
        <f>T4+U21</f>
        <v>28.6</v>
      </c>
    </row>
    <row r="5" spans="1:21" s="3" customFormat="1" ht="15.75" customHeight="1" x14ac:dyDescent="0.3">
      <c r="A5" s="17"/>
      <c r="B5" s="16"/>
      <c r="C5" s="18"/>
      <c r="D5" s="16" t="s">
        <v>155</v>
      </c>
      <c r="E5" s="16">
        <v>1.7</v>
      </c>
      <c r="F5" s="16">
        <f>E5+F6</f>
        <v>3.0999999999999996</v>
      </c>
      <c r="G5" s="16">
        <f>F5+G7</f>
        <v>3.5999999999999996</v>
      </c>
      <c r="H5" s="16">
        <f>G5+H8</f>
        <v>4.3999999999999995</v>
      </c>
      <c r="I5" s="16">
        <f>H5+I9</f>
        <v>7.8999999999999995</v>
      </c>
      <c r="J5" s="16">
        <f>I5+J10</f>
        <v>8.6</v>
      </c>
      <c r="K5" s="16">
        <f>J5+K11</f>
        <v>9.9</v>
      </c>
      <c r="L5" s="16">
        <f>K5+L12</f>
        <v>10.6</v>
      </c>
      <c r="M5" s="16">
        <f>L5+M13</f>
        <v>12.4</v>
      </c>
      <c r="N5" s="16">
        <f>M5+N14</f>
        <v>14.9</v>
      </c>
      <c r="O5" s="16">
        <f>N5+O15</f>
        <v>17.100000000000001</v>
      </c>
      <c r="P5" s="16">
        <f>O5+P16</f>
        <v>20.700000000000003</v>
      </c>
      <c r="Q5" s="5">
        <f>P5+Q17</f>
        <v>22.800000000000004</v>
      </c>
      <c r="R5" s="5">
        <f>Q5+R18</f>
        <v>23.900000000000006</v>
      </c>
      <c r="S5" s="5">
        <f>R5+S19</f>
        <v>25.900000000000006</v>
      </c>
      <c r="T5" s="5">
        <f>S5+T20</f>
        <v>26.900000000000006</v>
      </c>
      <c r="U5" s="8">
        <f>T5+U21</f>
        <v>27.600000000000005</v>
      </c>
    </row>
    <row r="6" spans="1:21" s="3" customFormat="1" ht="15.75" customHeight="1" x14ac:dyDescent="0.3">
      <c r="A6" s="17"/>
      <c r="B6" s="17"/>
      <c r="C6" s="16"/>
      <c r="D6" s="16"/>
      <c r="E6" s="16" t="s">
        <v>156</v>
      </c>
      <c r="F6" s="16">
        <v>1.4</v>
      </c>
      <c r="G6" s="16">
        <f>F6+G7</f>
        <v>1.9</v>
      </c>
      <c r="H6" s="16">
        <f>G6+H8</f>
        <v>2.7</v>
      </c>
      <c r="I6" s="16">
        <f>H6+I9</f>
        <v>6.2</v>
      </c>
      <c r="J6" s="16">
        <f>I6+J10</f>
        <v>6.9</v>
      </c>
      <c r="K6" s="16">
        <f>J6+K11</f>
        <v>8.2000000000000011</v>
      </c>
      <c r="L6" s="16">
        <f>K6+L12</f>
        <v>8.9</v>
      </c>
      <c r="M6" s="16">
        <f>L6+M13</f>
        <v>10.700000000000001</v>
      </c>
      <c r="N6" s="16">
        <f>M6+N14</f>
        <v>13.200000000000001</v>
      </c>
      <c r="O6" s="16">
        <f>N6+O15</f>
        <v>15.400000000000002</v>
      </c>
      <c r="P6" s="16">
        <f>O6+P16</f>
        <v>19.000000000000004</v>
      </c>
      <c r="Q6" s="5">
        <f>P6+Q17</f>
        <v>21.100000000000005</v>
      </c>
      <c r="R6" s="5">
        <f>Q6+R18</f>
        <v>22.200000000000006</v>
      </c>
      <c r="S6" s="5">
        <f>R6+S19</f>
        <v>24.200000000000006</v>
      </c>
      <c r="T6" s="5">
        <f>S6+T20</f>
        <v>25.200000000000006</v>
      </c>
      <c r="U6" s="5">
        <f>T6+U21</f>
        <v>25.900000000000006</v>
      </c>
    </row>
    <row r="7" spans="1:21" s="3" customFormat="1" ht="15.75" customHeight="1" x14ac:dyDescent="0.3">
      <c r="A7" s="17"/>
      <c r="B7" s="17"/>
      <c r="C7" s="17"/>
      <c r="D7" s="16"/>
      <c r="E7" s="16"/>
      <c r="F7" s="16" t="s">
        <v>157</v>
      </c>
      <c r="G7" s="16">
        <v>0.5</v>
      </c>
      <c r="H7" s="16">
        <f>G7+H8</f>
        <v>1.3</v>
      </c>
      <c r="I7" s="16">
        <f>H7+I9</f>
        <v>4.8</v>
      </c>
      <c r="J7" s="16">
        <f>I7+J10</f>
        <v>5.5</v>
      </c>
      <c r="K7" s="16">
        <f>J7+K11</f>
        <v>6.8</v>
      </c>
      <c r="L7" s="16">
        <f>K7+L12</f>
        <v>7.5</v>
      </c>
      <c r="M7" s="16">
        <f>L7+M13</f>
        <v>9.3000000000000007</v>
      </c>
      <c r="N7" s="16">
        <f>M7+N14</f>
        <v>11.8</v>
      </c>
      <c r="O7" s="16">
        <f>N7+O15</f>
        <v>14</v>
      </c>
      <c r="P7" s="16">
        <f>O7+P16</f>
        <v>17.600000000000001</v>
      </c>
      <c r="Q7" s="5">
        <f>P7+Q17</f>
        <v>19.700000000000003</v>
      </c>
      <c r="R7" s="5">
        <f>Q7+R18</f>
        <v>20.800000000000004</v>
      </c>
      <c r="S7" s="5">
        <f>R7+S19</f>
        <v>22.800000000000004</v>
      </c>
      <c r="T7" s="5">
        <f>S7+T20</f>
        <v>23.800000000000004</v>
      </c>
      <c r="U7" s="5">
        <f>T7+U21</f>
        <v>24.500000000000004</v>
      </c>
    </row>
    <row r="8" spans="1:21" s="3" customFormat="1" ht="15.75" customHeight="1" x14ac:dyDescent="0.3">
      <c r="A8" s="17"/>
      <c r="B8" s="17"/>
      <c r="C8" s="17"/>
      <c r="D8" s="17"/>
      <c r="E8" s="16"/>
      <c r="F8" s="16"/>
      <c r="G8" s="16" t="s">
        <v>158</v>
      </c>
      <c r="H8" s="16">
        <v>0.8</v>
      </c>
      <c r="I8" s="16">
        <f>H8+I9</f>
        <v>4.3</v>
      </c>
      <c r="J8" s="16">
        <f>I8+J10</f>
        <v>5</v>
      </c>
      <c r="K8" s="16">
        <f>J8+K11</f>
        <v>6.3</v>
      </c>
      <c r="L8" s="16">
        <f>K8+L12</f>
        <v>7</v>
      </c>
      <c r="M8" s="16">
        <f>L8+M13</f>
        <v>8.8000000000000007</v>
      </c>
      <c r="N8" s="16">
        <f>M8+N14</f>
        <v>11.3</v>
      </c>
      <c r="O8" s="16">
        <f>N8+O15</f>
        <v>13.5</v>
      </c>
      <c r="P8" s="16">
        <f>O8+P16</f>
        <v>17.100000000000001</v>
      </c>
      <c r="Q8" s="5">
        <f>P8+Q17</f>
        <v>19.200000000000003</v>
      </c>
      <c r="R8" s="5">
        <f>Q8+R18</f>
        <v>20.300000000000004</v>
      </c>
      <c r="S8" s="5">
        <f>R8+S19</f>
        <v>22.300000000000004</v>
      </c>
      <c r="T8" s="5">
        <f>S8+T20</f>
        <v>23.300000000000004</v>
      </c>
      <c r="U8" s="5">
        <f>T8+U21</f>
        <v>24.000000000000004</v>
      </c>
    </row>
    <row r="9" spans="1:21" s="3" customFormat="1" ht="15.75" customHeight="1" x14ac:dyDescent="0.3">
      <c r="A9" s="17"/>
      <c r="B9" s="17"/>
      <c r="C9" s="17"/>
      <c r="D9" s="17"/>
      <c r="E9" s="17"/>
      <c r="F9" s="16"/>
      <c r="G9" s="18"/>
      <c r="H9" s="18" t="s">
        <v>159</v>
      </c>
      <c r="I9" s="16">
        <v>3.5</v>
      </c>
      <c r="J9" s="16">
        <f>I9+J10</f>
        <v>4.2</v>
      </c>
      <c r="K9" s="16">
        <f>J9+K11</f>
        <v>5.5</v>
      </c>
      <c r="L9" s="16">
        <f>K9+L12</f>
        <v>6.2</v>
      </c>
      <c r="M9" s="16">
        <f>L9+M13</f>
        <v>8</v>
      </c>
      <c r="N9" s="16">
        <f>M9+N14</f>
        <v>10.5</v>
      </c>
      <c r="O9" s="16">
        <f>N9+O15</f>
        <v>12.7</v>
      </c>
      <c r="P9" s="16">
        <f>O9+P16</f>
        <v>16.3</v>
      </c>
      <c r="Q9" s="5">
        <f>P9+Q17</f>
        <v>18.400000000000002</v>
      </c>
      <c r="R9" s="5">
        <f>Q9+R18</f>
        <v>19.500000000000004</v>
      </c>
      <c r="S9" s="5">
        <f>R9+S19</f>
        <v>21.500000000000004</v>
      </c>
      <c r="T9" s="5">
        <f>S9+T20</f>
        <v>22.500000000000004</v>
      </c>
      <c r="U9" s="5">
        <f>T9+U21</f>
        <v>23.200000000000003</v>
      </c>
    </row>
    <row r="10" spans="1:21" s="3" customFormat="1" ht="15.75" customHeight="1" x14ac:dyDescent="0.3">
      <c r="A10" s="17"/>
      <c r="B10" s="17"/>
      <c r="C10" s="17"/>
      <c r="D10" s="17"/>
      <c r="E10" s="17"/>
      <c r="F10" s="17"/>
      <c r="G10" s="16"/>
      <c r="H10" s="18"/>
      <c r="I10" s="16" t="s">
        <v>160</v>
      </c>
      <c r="J10" s="16">
        <v>0.7</v>
      </c>
      <c r="K10" s="16">
        <f>J10+K11</f>
        <v>2</v>
      </c>
      <c r="L10" s="16">
        <f>K10+L12</f>
        <v>2.7</v>
      </c>
      <c r="M10" s="16">
        <f>L10+M13</f>
        <v>4.5</v>
      </c>
      <c r="N10" s="16">
        <f>M10+N14</f>
        <v>7</v>
      </c>
      <c r="O10" s="16">
        <f>N10+O15</f>
        <v>9.1999999999999993</v>
      </c>
      <c r="P10" s="16">
        <f>O10+P16</f>
        <v>12.799999999999999</v>
      </c>
      <c r="Q10" s="5">
        <f>P10+Q17</f>
        <v>14.899999999999999</v>
      </c>
      <c r="R10" s="5">
        <f>Q10+R18</f>
        <v>15.999999999999998</v>
      </c>
      <c r="S10" s="5">
        <f>R10+S19</f>
        <v>18</v>
      </c>
      <c r="T10" s="5">
        <f>S10+T20</f>
        <v>19</v>
      </c>
      <c r="U10" s="5">
        <f>T10+U21</f>
        <v>19.7</v>
      </c>
    </row>
    <row r="11" spans="1:21" s="3" customFormat="1" ht="15.75" customHeight="1" x14ac:dyDescent="0.3">
      <c r="A11" s="17"/>
      <c r="B11" s="17"/>
      <c r="C11" s="17"/>
      <c r="D11" s="17"/>
      <c r="E11" s="17"/>
      <c r="F11" s="17"/>
      <c r="G11" s="17"/>
      <c r="H11" s="16"/>
      <c r="I11" s="16"/>
      <c r="J11" s="16" t="s">
        <v>161</v>
      </c>
      <c r="K11" s="16">
        <v>1.3</v>
      </c>
      <c r="L11" s="16">
        <f>K11+L12</f>
        <v>2</v>
      </c>
      <c r="M11" s="16">
        <f>L11+M13</f>
        <v>3.8</v>
      </c>
      <c r="N11" s="16">
        <f>M11+N14</f>
        <v>6.3</v>
      </c>
      <c r="O11" s="16">
        <f>N11+O15</f>
        <v>8.5</v>
      </c>
      <c r="P11" s="16">
        <f>O11+P16</f>
        <v>12.1</v>
      </c>
      <c r="Q11" s="5">
        <f>P11+Q17</f>
        <v>14.2</v>
      </c>
      <c r="R11" s="5">
        <f>Q11+R18</f>
        <v>15.299999999999999</v>
      </c>
      <c r="S11" s="5">
        <f>R11+S19</f>
        <v>17.299999999999997</v>
      </c>
      <c r="T11" s="5">
        <f>S11+T20</f>
        <v>18.299999999999997</v>
      </c>
      <c r="U11" s="5">
        <f>T11+U21</f>
        <v>18.999999999999996</v>
      </c>
    </row>
    <row r="12" spans="1:21" s="3" customFormat="1" ht="15.75" customHeight="1" x14ac:dyDescent="0.3">
      <c r="A12" s="17"/>
      <c r="B12" s="17"/>
      <c r="C12" s="17"/>
      <c r="D12" s="17"/>
      <c r="E12" s="17"/>
      <c r="F12" s="17"/>
      <c r="G12" s="17"/>
      <c r="H12" s="17"/>
      <c r="I12" s="16"/>
      <c r="J12" s="16"/>
      <c r="K12" s="16" t="s">
        <v>162</v>
      </c>
      <c r="L12" s="16">
        <v>0.7</v>
      </c>
      <c r="M12" s="16">
        <f>L12+M13</f>
        <v>2.5</v>
      </c>
      <c r="N12" s="16">
        <f>M12+N14</f>
        <v>5</v>
      </c>
      <c r="O12" s="16">
        <f>N12+O15</f>
        <v>7.2</v>
      </c>
      <c r="P12" s="16">
        <f>O12+P16</f>
        <v>10.8</v>
      </c>
      <c r="Q12" s="5">
        <f>P12+Q17</f>
        <v>12.9</v>
      </c>
      <c r="R12" s="5">
        <f>Q12+R18</f>
        <v>14</v>
      </c>
      <c r="S12" s="5">
        <f>R12+S19</f>
        <v>16</v>
      </c>
      <c r="T12" s="5">
        <f>S12+T20</f>
        <v>17</v>
      </c>
      <c r="U12" s="5">
        <f>T12+U21</f>
        <v>17.7</v>
      </c>
    </row>
    <row r="13" spans="1:21" s="3" customFormat="1" ht="15.75" customHeight="1" x14ac:dyDescent="0.3">
      <c r="A13" s="17"/>
      <c r="B13" s="17"/>
      <c r="C13" s="17"/>
      <c r="D13" s="17"/>
      <c r="E13" s="17"/>
      <c r="F13" s="17"/>
      <c r="G13" s="17"/>
      <c r="H13" s="17"/>
      <c r="I13" s="17"/>
      <c r="J13" s="16"/>
      <c r="K13" s="16"/>
      <c r="L13" s="18" t="s">
        <v>163</v>
      </c>
      <c r="M13" s="16">
        <v>1.8</v>
      </c>
      <c r="N13" s="16">
        <f>M13+N14</f>
        <v>4.3</v>
      </c>
      <c r="O13" s="16">
        <f>N13+O15</f>
        <v>6.5</v>
      </c>
      <c r="P13" s="16">
        <f>O13+P16</f>
        <v>10.1</v>
      </c>
      <c r="Q13" s="5">
        <f>P13+Q17</f>
        <v>12.2</v>
      </c>
      <c r="R13" s="5">
        <f>Q13+R18</f>
        <v>13.299999999999999</v>
      </c>
      <c r="S13" s="5">
        <f>R13+S19</f>
        <v>15.299999999999999</v>
      </c>
      <c r="T13" s="5">
        <f>S13+T20</f>
        <v>16.299999999999997</v>
      </c>
      <c r="U13" s="5">
        <f>T13+U21</f>
        <v>16.999999999999996</v>
      </c>
    </row>
    <row r="14" spans="1:21" s="3" customFormat="1" ht="15.75" customHeight="1" x14ac:dyDescent="0.3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6"/>
      <c r="L14" s="16"/>
      <c r="M14" s="16" t="s">
        <v>164</v>
      </c>
      <c r="N14" s="16">
        <v>2.5</v>
      </c>
      <c r="O14" s="16">
        <f>N14+O15</f>
        <v>4.7</v>
      </c>
      <c r="P14" s="16">
        <f>O14+P16</f>
        <v>8.3000000000000007</v>
      </c>
      <c r="Q14" s="5">
        <f>P14+Q17</f>
        <v>10.4</v>
      </c>
      <c r="R14" s="5">
        <f>Q14+R18</f>
        <v>11.5</v>
      </c>
      <c r="S14" s="5">
        <f>R14+S19</f>
        <v>13.5</v>
      </c>
      <c r="T14" s="5">
        <f>S14+T20</f>
        <v>14.5</v>
      </c>
      <c r="U14" s="5">
        <f>T14+U21</f>
        <v>15.2</v>
      </c>
    </row>
    <row r="15" spans="1:21" s="3" customFormat="1" ht="15.75" customHeight="1" x14ac:dyDescent="0.3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23"/>
      <c r="M15" s="16"/>
      <c r="N15" s="16" t="s">
        <v>165</v>
      </c>
      <c r="O15" s="16">
        <v>2.2000000000000002</v>
      </c>
      <c r="P15" s="16">
        <f>O15+P16</f>
        <v>5.8000000000000007</v>
      </c>
      <c r="Q15" s="5">
        <f>P15+Q17</f>
        <v>7.9</v>
      </c>
      <c r="R15" s="5">
        <f>Q15+R18</f>
        <v>9</v>
      </c>
      <c r="S15" s="5">
        <f>R15+S19</f>
        <v>11</v>
      </c>
      <c r="T15" s="5">
        <f>S15+T20</f>
        <v>12</v>
      </c>
      <c r="U15" s="5">
        <f>T15+U21</f>
        <v>12.7</v>
      </c>
    </row>
    <row r="16" spans="1:21" s="3" customFormat="1" ht="15.75" customHeight="1" x14ac:dyDescent="0.3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6"/>
      <c r="N16" s="16"/>
      <c r="O16" s="16" t="s">
        <v>166</v>
      </c>
      <c r="P16" s="16">
        <v>3.6</v>
      </c>
      <c r="Q16" s="5">
        <f>P16+Q17</f>
        <v>5.7</v>
      </c>
      <c r="R16" s="5">
        <f>Q16+R18</f>
        <v>6.8000000000000007</v>
      </c>
      <c r="S16" s="5">
        <f>R16+S19</f>
        <v>8.8000000000000007</v>
      </c>
      <c r="T16" s="5">
        <f>S16+T20</f>
        <v>9.8000000000000007</v>
      </c>
      <c r="U16" s="5">
        <f>T16+U21</f>
        <v>10.5</v>
      </c>
    </row>
    <row r="17" spans="1:28" s="3" customFormat="1" ht="15.75" customHeight="1" x14ac:dyDescent="0.3">
      <c r="A17" s="17">
        <v>1000</v>
      </c>
      <c r="B17" s="17">
        <v>1000</v>
      </c>
      <c r="C17" s="17">
        <v>1000</v>
      </c>
      <c r="D17" s="17">
        <v>1000</v>
      </c>
      <c r="E17" s="17">
        <v>1000</v>
      </c>
      <c r="F17" s="17">
        <v>1000</v>
      </c>
      <c r="G17" s="17">
        <v>1000</v>
      </c>
      <c r="H17" s="17">
        <v>1000</v>
      </c>
      <c r="I17" s="17">
        <v>1000</v>
      </c>
      <c r="J17" s="17">
        <v>1000</v>
      </c>
      <c r="K17" s="17">
        <v>1000</v>
      </c>
      <c r="L17" s="17">
        <v>1000</v>
      </c>
      <c r="M17" s="17">
        <v>1000</v>
      </c>
      <c r="N17" s="16"/>
      <c r="O17" s="16"/>
      <c r="P17" s="16" t="s">
        <v>167</v>
      </c>
      <c r="Q17" s="5">
        <v>2.1</v>
      </c>
      <c r="R17" s="5">
        <f>Q17+R18</f>
        <v>3.2</v>
      </c>
      <c r="S17" s="5">
        <f>R17+S19</f>
        <v>5.2</v>
      </c>
      <c r="T17" s="5">
        <f>S17+T20</f>
        <v>6.2</v>
      </c>
      <c r="U17" s="5">
        <f>T17+U21</f>
        <v>6.9</v>
      </c>
    </row>
    <row r="18" spans="1:28" s="3" customFormat="1" ht="15.75" customHeight="1" x14ac:dyDescent="0.3">
      <c r="A18" s="6">
        <f>ROUND([2]기준!$B$1*'합천-삼가-모의'!Q2, -2)</f>
        <v>4000</v>
      </c>
      <c r="B18" s="6">
        <f>ROUND([2]기준!$B$1*'합천-삼가-모의'!Q3, -2)</f>
        <v>3700</v>
      </c>
      <c r="C18" s="6">
        <f>ROUND([2]기준!$B$1*'합천-삼가-모의'!Q4, -2)</f>
        <v>3500</v>
      </c>
      <c r="D18" s="6">
        <f>ROUND([2]기준!$B$1*'합천-삼가-모의'!Q5, -2)</f>
        <v>3300</v>
      </c>
      <c r="E18" s="6">
        <f>ROUND([2]기준!$B$1*'합천-삼가-모의'!Q6, -2)</f>
        <v>3100</v>
      </c>
      <c r="F18" s="6">
        <f>ROUND([2]기준!$B$1*'합천-삼가-모의'!Q7, -2)</f>
        <v>2900</v>
      </c>
      <c r="G18" s="6">
        <f>ROUND([2]기준!$B$1*'합천-삼가-모의'!Q8, -2)</f>
        <v>2800</v>
      </c>
      <c r="H18" s="6">
        <f>ROUND([2]기준!$B$1*'합천-삼가-모의'!Q9, -2)</f>
        <v>2700</v>
      </c>
      <c r="I18" s="6">
        <f>ROUND([2]기준!$B$1*'합천-삼가-모의'!Q10, -2)</f>
        <v>2200</v>
      </c>
      <c r="J18" s="6">
        <f>ROUND([2]기준!$B$1*'합천-삼가-모의'!Q11, -2)</f>
        <v>2100</v>
      </c>
      <c r="K18" s="6">
        <f>ROUND([2]기준!$B$1*'합천-삼가-모의'!Q12, -2)</f>
        <v>1900</v>
      </c>
      <c r="L18" s="6">
        <f>ROUND([2]기준!$B$1*'합천-삼가-모의'!Q13, -2)</f>
        <v>1800</v>
      </c>
      <c r="M18" s="6">
        <v>1450</v>
      </c>
      <c r="N18" s="6"/>
      <c r="O18" s="5"/>
      <c r="P18" s="5"/>
      <c r="Q18" s="5" t="s">
        <v>168</v>
      </c>
      <c r="R18" s="8">
        <v>1.1000000000000001</v>
      </c>
      <c r="S18" s="5">
        <f>R18+S19</f>
        <v>3.1</v>
      </c>
      <c r="T18" s="5">
        <f>S18+T20</f>
        <v>4.0999999999999996</v>
      </c>
      <c r="U18" s="5">
        <f>T18+U21</f>
        <v>4.8</v>
      </c>
    </row>
    <row r="19" spans="1:28" s="3" customFormat="1" ht="15.75" customHeight="1" x14ac:dyDescent="0.3">
      <c r="A19" s="6">
        <f>ROUND([2]기준!$B$1*'합천-삼가-모의'!R2, -2)</f>
        <v>4100</v>
      </c>
      <c r="B19" s="6">
        <f>ROUND([2]기준!$B$1*'합천-삼가-모의'!R3, -2)</f>
        <v>3800</v>
      </c>
      <c r="C19" s="6">
        <f>ROUND([2]기준!$B$1*'합천-삼가-모의'!R4, -2)</f>
        <v>3600</v>
      </c>
      <c r="D19" s="6">
        <f>ROUND([2]기준!$B$1*'합천-삼가-모의'!R5, -2)</f>
        <v>3500</v>
      </c>
      <c r="E19" s="6">
        <f>ROUND([2]기준!$B$1*'합천-삼가-모의'!R6, -2)</f>
        <v>3200</v>
      </c>
      <c r="F19" s="6">
        <f>ROUND([2]기준!$B$1*'합천-삼가-모의'!R7, -2)</f>
        <v>3000</v>
      </c>
      <c r="G19" s="6">
        <f>ROUND([2]기준!$B$1*'합천-삼가-모의'!R8, -2)</f>
        <v>3000</v>
      </c>
      <c r="H19" s="6">
        <f>ROUND([2]기준!$B$1*'합천-삼가-모의'!R9, -2)</f>
        <v>2800</v>
      </c>
      <c r="I19" s="6">
        <f>ROUND([2]기준!$B$1*'합천-삼가-모의'!R10, -2)</f>
        <v>2300</v>
      </c>
      <c r="J19" s="6">
        <f>ROUND([2]기준!$B$1*'합천-삼가-모의'!R11, -2)</f>
        <v>2200</v>
      </c>
      <c r="K19" s="6">
        <f>ROUND([2]기준!$B$1*'합천-삼가-모의'!R12, -2)</f>
        <v>2000</v>
      </c>
      <c r="L19" s="6">
        <f>ROUND([2]기준!$B$1*'합천-삼가-모의'!R13, -2)</f>
        <v>1900</v>
      </c>
      <c r="M19" s="6">
        <f>ROUND([2]기준!$B$1*'합천-삼가-모의'!R14, -2)</f>
        <v>1700</v>
      </c>
      <c r="N19" s="6">
        <v>1450</v>
      </c>
      <c r="O19" s="6"/>
      <c r="P19" s="10"/>
      <c r="Q19" s="8"/>
      <c r="R19" s="8" t="s">
        <v>169</v>
      </c>
      <c r="S19" s="8">
        <v>2</v>
      </c>
      <c r="T19" s="5">
        <f>S19+T20</f>
        <v>3</v>
      </c>
      <c r="U19" s="5">
        <f>T19+U21</f>
        <v>3.7</v>
      </c>
    </row>
    <row r="20" spans="1:28" ht="15.75" customHeight="1" x14ac:dyDescent="0.3">
      <c r="A20" s="6">
        <f>ROUND([2]기준!$B$1*'합천-삼가-모의'!S2, -2)</f>
        <v>4400</v>
      </c>
      <c r="B20" s="6">
        <f>ROUND([2]기준!$B$1*'합천-삼가-모의'!S3, -2)</f>
        <v>4100</v>
      </c>
      <c r="C20" s="6">
        <f>ROUND([2]기준!$B$1*'합천-삼가-모의'!S4, -2)</f>
        <v>3900</v>
      </c>
      <c r="D20" s="6">
        <f>ROUND([2]기준!$B$1*'합천-삼가-모의'!S5, -2)</f>
        <v>3800</v>
      </c>
      <c r="E20" s="6">
        <f>ROUND([2]기준!$B$1*'합천-삼가-모의'!S6, -2)</f>
        <v>3500</v>
      </c>
      <c r="F20" s="6">
        <f>ROUND([2]기준!$B$1*'합천-삼가-모의'!S7, -2)</f>
        <v>3300</v>
      </c>
      <c r="G20" s="6">
        <f>ROUND([2]기준!$B$1*'합천-삼가-모의'!S8, -2)</f>
        <v>3200</v>
      </c>
      <c r="H20" s="6">
        <f>ROUND([2]기준!$B$1*'합천-삼가-모의'!S9, -2)</f>
        <v>3100</v>
      </c>
      <c r="I20" s="6">
        <f>ROUND([2]기준!$B$1*'합천-삼가-모의'!S10, -2)</f>
        <v>2600</v>
      </c>
      <c r="J20" s="6">
        <f>ROUND([2]기준!$B$1*'합천-삼가-모의'!S11, -2)</f>
        <v>2500</v>
      </c>
      <c r="K20" s="6">
        <f>ROUND([2]기준!$B$1*'합천-삼가-모의'!S12, -2)</f>
        <v>2300</v>
      </c>
      <c r="L20" s="6">
        <f>ROUND([2]기준!$B$1*'합천-삼가-모의'!S13, -2)</f>
        <v>2200</v>
      </c>
      <c r="M20" s="6">
        <f>ROUND([2]기준!$B$1*'합천-삼가-모의'!S14, -2)</f>
        <v>2000</v>
      </c>
      <c r="N20" s="6">
        <f>ROUND([2]기준!$B$1*'합천-삼가-모의'!S15, -2)</f>
        <v>1600</v>
      </c>
      <c r="O20" s="6"/>
      <c r="P20" s="6"/>
      <c r="Q20" s="9"/>
      <c r="R20" s="8"/>
      <c r="S20" s="8" t="s">
        <v>170</v>
      </c>
      <c r="T20" s="9">
        <v>1</v>
      </c>
      <c r="U20" s="5">
        <f>T20+U21</f>
        <v>1.7</v>
      </c>
      <c r="V20" s="3"/>
      <c r="W20" s="3"/>
      <c r="X20" s="3"/>
      <c r="Y20" s="3"/>
      <c r="Z20" s="3"/>
      <c r="AA20" s="3"/>
      <c r="AB20" s="3"/>
    </row>
    <row r="21" spans="1:28" ht="15.75" customHeight="1" x14ac:dyDescent="0.3">
      <c r="A21" s="6">
        <f>ROUND([2]기준!$B$1*'합천-삼가-모의'!T2, -2)</f>
        <v>4600</v>
      </c>
      <c r="B21" s="6">
        <f>ROUND([2]기준!$B$1*'합천-삼가-모의'!T3, -2)</f>
        <v>4300</v>
      </c>
      <c r="C21" s="6">
        <f>ROUND([2]기준!$B$1*'합천-삼가-모의'!T4, -2)</f>
        <v>4100</v>
      </c>
      <c r="D21" s="6">
        <f>ROUND([2]기준!$B$1*'합천-삼가-모의'!T5, -2)</f>
        <v>3900</v>
      </c>
      <c r="E21" s="6">
        <f>ROUND([2]기준!$B$1*'합천-삼가-모의'!T6, -2)</f>
        <v>3700</v>
      </c>
      <c r="F21" s="6">
        <f>ROUND([2]기준!$B$1*'합천-삼가-모의'!T7, -2)</f>
        <v>3500</v>
      </c>
      <c r="G21" s="6">
        <f>ROUND([2]기준!$B$1*'합천-삼가-모의'!T8, -2)</f>
        <v>3400</v>
      </c>
      <c r="H21" s="6">
        <f>ROUND([2]기준!$B$1*'합천-삼가-모의'!T9, -2)</f>
        <v>3300</v>
      </c>
      <c r="I21" s="6">
        <f>ROUND([2]기준!$B$1*'합천-삼가-모의'!T10, -2)</f>
        <v>2800</v>
      </c>
      <c r="J21" s="6">
        <f>ROUND([2]기준!$B$1*'합천-삼가-모의'!T11, -2)</f>
        <v>2700</v>
      </c>
      <c r="K21" s="6">
        <f>ROUND([2]기준!$B$1*'합천-삼가-모의'!T12, -2)</f>
        <v>2500</v>
      </c>
      <c r="L21" s="6">
        <f>ROUND([2]기준!$B$1*'합천-삼가-모의'!T13, -2)</f>
        <v>2400</v>
      </c>
      <c r="M21" s="6">
        <f>ROUND([2]기준!$B$1*'합천-삼가-모의'!T14, -2)</f>
        <v>2100</v>
      </c>
      <c r="N21" s="6">
        <f>ROUND([2]기준!$B$1*'합천-삼가-모의'!T15, -2)</f>
        <v>1700</v>
      </c>
      <c r="O21" s="6"/>
      <c r="P21" s="6"/>
      <c r="Q21" s="6"/>
      <c r="R21" s="9"/>
      <c r="S21" s="9"/>
      <c r="T21" s="8" t="s">
        <v>171</v>
      </c>
      <c r="U21" s="8">
        <v>0.7</v>
      </c>
      <c r="V21" s="3"/>
      <c r="W21" s="3"/>
      <c r="X21" s="3"/>
      <c r="Y21" s="3"/>
      <c r="Z21" s="3"/>
      <c r="AA21" s="3"/>
      <c r="AB21" s="3"/>
    </row>
    <row r="22" spans="1:28" ht="15.75" customHeight="1" x14ac:dyDescent="0.3">
      <c r="A22" s="6">
        <f>ROUND([2]기준!$B$1*'합천-삼가-모의'!U2, -2)</f>
        <v>4700</v>
      </c>
      <c r="B22" s="6">
        <f>ROUND([2]기준!$B$1*'합천-삼가-모의'!U3, -2)</f>
        <v>4400</v>
      </c>
      <c r="C22" s="6">
        <f>ROUND([2]기준!$B$1*'합천-삼가-모의'!U4, -2)</f>
        <v>4200</v>
      </c>
      <c r="D22" s="6">
        <f>ROUND([2]기준!$B$1*'합천-삼가-모의'!U5, -2)</f>
        <v>4000</v>
      </c>
      <c r="E22" s="6">
        <f>ROUND([2]기준!$B$1*'합천-삼가-모의'!U6, -2)</f>
        <v>3800</v>
      </c>
      <c r="F22" s="6">
        <f>ROUND([2]기준!$B$1*'합천-삼가-모의'!U7, -2)</f>
        <v>3600</v>
      </c>
      <c r="G22" s="6">
        <f>ROUND([2]기준!$B$1*'합천-삼가-모의'!U8, -2)</f>
        <v>3500</v>
      </c>
      <c r="H22" s="6">
        <f>ROUND([2]기준!$B$1*'합천-삼가-모의'!U9, -2)</f>
        <v>3400</v>
      </c>
      <c r="I22" s="6">
        <f>ROUND([2]기준!$B$1*'합천-삼가-모의'!U10, -2)</f>
        <v>2900</v>
      </c>
      <c r="J22" s="6">
        <f>ROUND([2]기준!$B$1*'합천-삼가-모의'!U11, -2)</f>
        <v>2800</v>
      </c>
      <c r="K22" s="6">
        <f>ROUND([2]기준!$B$1*'합천-삼가-모의'!U12, -2)</f>
        <v>2600</v>
      </c>
      <c r="L22" s="6">
        <f>ROUND([2]기준!$B$1*'합천-삼가-모의'!U13, -2)</f>
        <v>2500</v>
      </c>
      <c r="M22" s="6">
        <f>ROUND([2]기준!$B$1*'합천-삼가-모의'!U14, -2)</f>
        <v>2200</v>
      </c>
      <c r="N22" s="6">
        <f>ROUND([2]기준!$B$1*'합천-삼가-모의'!U15, -2)</f>
        <v>1800</v>
      </c>
      <c r="O22" s="6">
        <v>1450</v>
      </c>
      <c r="P22" s="6"/>
      <c r="Q22" s="6"/>
      <c r="R22" s="6"/>
      <c r="S22" s="9"/>
      <c r="T22" s="8" t="s">
        <v>172</v>
      </c>
      <c r="U22" s="8" t="s">
        <v>173</v>
      </c>
      <c r="V22" s="3"/>
      <c r="W22" s="3"/>
      <c r="X22" s="3"/>
      <c r="Y22" s="3"/>
      <c r="Z22" s="3"/>
      <c r="AA22" s="3"/>
      <c r="AB22" s="3"/>
    </row>
    <row r="23" spans="1:28" ht="15.75" customHeight="1" x14ac:dyDescent="0.3"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"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"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"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"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"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">
      <c r="T29" s="3"/>
      <c r="U29" s="3"/>
      <c r="V29" s="3"/>
      <c r="W29" s="3"/>
      <c r="X29" s="3"/>
      <c r="Y29" s="3"/>
      <c r="Z29" s="3"/>
      <c r="AA29" s="3"/>
      <c r="AB29" s="3"/>
    </row>
  </sheetData>
  <phoneticPr fontId="3" type="noConversion"/>
  <pageMargins left="0.53" right="0.56999999999999995" top="0.27559055118110237" bottom="0.23622047244094491" header="0.19685039370078741" footer="0.19685039370078741"/>
  <pageSetup paperSize="9" scale="89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view="pageBreakPreview" zoomScaleSheetLayoutView="100" workbookViewId="0">
      <selection activeCell="S15" sqref="S15"/>
    </sheetView>
  </sheetViews>
  <sheetFormatPr defaultColWidth="8.625" defaultRowHeight="22.5" customHeight="1" x14ac:dyDescent="0.3"/>
  <cols>
    <col min="1" max="16384" width="8.625" style="2"/>
  </cols>
  <sheetData>
    <row r="1" spans="1:15" ht="22.5" customHeight="1" x14ac:dyDescent="0.3">
      <c r="A1" s="20" t="s">
        <v>80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5" s="3" customFormat="1" ht="22.5" customHeight="1" x14ac:dyDescent="0.3">
      <c r="A2" s="16" t="s">
        <v>81</v>
      </c>
      <c r="B2" s="16">
        <v>5.7</v>
      </c>
      <c r="C2" s="16">
        <f>B2+C3</f>
        <v>7.8000000000000007</v>
      </c>
      <c r="D2" s="16">
        <f>C2+D4</f>
        <v>11.5</v>
      </c>
      <c r="E2" s="16">
        <f>D2+E5</f>
        <v>13</v>
      </c>
      <c r="F2" s="16">
        <f>E2+F6</f>
        <v>14.3</v>
      </c>
      <c r="G2" s="16">
        <f>F2+G7</f>
        <v>16</v>
      </c>
      <c r="H2" s="16">
        <f>G2+H8</f>
        <v>17.600000000000001</v>
      </c>
      <c r="I2" s="16">
        <f>H2+I9</f>
        <v>18.600000000000001</v>
      </c>
      <c r="J2" s="5">
        <f>I2+J10</f>
        <v>22.200000000000003</v>
      </c>
      <c r="K2" s="5">
        <f>J2+K11</f>
        <v>25.6</v>
      </c>
      <c r="L2" s="5">
        <f>K2+L12</f>
        <v>27</v>
      </c>
      <c r="M2" s="5">
        <f>L2+M13</f>
        <v>28.7</v>
      </c>
      <c r="N2" s="5">
        <f>M2+N14</f>
        <v>30.599999999999998</v>
      </c>
      <c r="O2" s="5">
        <f>N2+O15</f>
        <v>32.5</v>
      </c>
    </row>
    <row r="3" spans="1:15" s="3" customFormat="1" ht="22.5" customHeight="1" x14ac:dyDescent="0.3">
      <c r="A3" s="16" t="s">
        <v>82</v>
      </c>
      <c r="B3" s="16" t="s">
        <v>83</v>
      </c>
      <c r="C3" s="16">
        <v>2.1</v>
      </c>
      <c r="D3" s="16">
        <f>C3+D4</f>
        <v>5.8000000000000007</v>
      </c>
      <c r="E3" s="16">
        <f>D3+E5</f>
        <v>7.3000000000000007</v>
      </c>
      <c r="F3" s="16">
        <f>E3+F6</f>
        <v>8.6000000000000014</v>
      </c>
      <c r="G3" s="16">
        <f>F3+G7</f>
        <v>10.3</v>
      </c>
      <c r="H3" s="16">
        <f>G3+H8</f>
        <v>11.9</v>
      </c>
      <c r="I3" s="16">
        <f>H3+I9</f>
        <v>12.9</v>
      </c>
      <c r="J3" s="5">
        <f>I3+J10</f>
        <v>16.5</v>
      </c>
      <c r="K3" s="5">
        <f>J3+K11</f>
        <v>19.899999999999999</v>
      </c>
      <c r="L3" s="5">
        <f>K3+L12</f>
        <v>21.299999999999997</v>
      </c>
      <c r="M3" s="5">
        <f>L3+M13</f>
        <v>22.999999999999996</v>
      </c>
      <c r="N3" s="5">
        <f>M3+N14</f>
        <v>24.899999999999995</v>
      </c>
      <c r="O3" s="5">
        <f>N3+O15</f>
        <v>26.799999999999994</v>
      </c>
    </row>
    <row r="4" spans="1:15" s="3" customFormat="1" ht="22.5" customHeight="1" x14ac:dyDescent="0.3">
      <c r="A4" s="17">
        <v>1450</v>
      </c>
      <c r="B4" s="16" t="s">
        <v>84</v>
      </c>
      <c r="C4" s="16" t="s">
        <v>85</v>
      </c>
      <c r="D4" s="16">
        <v>3.7</v>
      </c>
      <c r="E4" s="16">
        <f>D4+E5</f>
        <v>5.2</v>
      </c>
      <c r="F4" s="16">
        <f>E4+F6</f>
        <v>6.5</v>
      </c>
      <c r="G4" s="16">
        <f>F4+G7</f>
        <v>8.1999999999999993</v>
      </c>
      <c r="H4" s="16">
        <f>G4+H8</f>
        <v>9.7999999999999989</v>
      </c>
      <c r="I4" s="16">
        <f>H4+I9</f>
        <v>10.799999999999999</v>
      </c>
      <c r="J4" s="5">
        <f>I4+J10</f>
        <v>14.399999999999999</v>
      </c>
      <c r="K4" s="5">
        <f>J4+K11</f>
        <v>17.799999999999997</v>
      </c>
      <c r="L4" s="5">
        <f>K4+L12</f>
        <v>19.199999999999996</v>
      </c>
      <c r="M4" s="5">
        <f>L4+M13</f>
        <v>20.899999999999995</v>
      </c>
      <c r="N4" s="5">
        <f>M4+N14</f>
        <v>22.799999999999994</v>
      </c>
      <c r="O4" s="5">
        <f>N4+O15</f>
        <v>24.699999999999992</v>
      </c>
    </row>
    <row r="5" spans="1:15" s="3" customFormat="1" ht="22.5" customHeight="1" x14ac:dyDescent="0.3">
      <c r="A5" s="17">
        <v>1500</v>
      </c>
      <c r="B5" s="16"/>
      <c r="C5" s="16" t="s">
        <v>86</v>
      </c>
      <c r="D5" s="16" t="s">
        <v>87</v>
      </c>
      <c r="E5" s="16">
        <v>1.5</v>
      </c>
      <c r="F5" s="16">
        <f>E5+F6</f>
        <v>2.8</v>
      </c>
      <c r="G5" s="16">
        <f>F5+G7</f>
        <v>4.5</v>
      </c>
      <c r="H5" s="16">
        <f>G5+H8</f>
        <v>6.1</v>
      </c>
      <c r="I5" s="16">
        <f>H5+I9</f>
        <v>7.1</v>
      </c>
      <c r="J5" s="5">
        <f>I5+J10</f>
        <v>10.7</v>
      </c>
      <c r="K5" s="5">
        <f>J5+K11</f>
        <v>14.1</v>
      </c>
      <c r="L5" s="5">
        <f>K5+L12</f>
        <v>15.5</v>
      </c>
      <c r="M5" s="5">
        <f>L5+M13</f>
        <v>17.2</v>
      </c>
      <c r="N5" s="5">
        <f>M5+N14</f>
        <v>19.099999999999998</v>
      </c>
      <c r="O5" s="5">
        <f>N5+O15</f>
        <v>20.999999999999996</v>
      </c>
    </row>
    <row r="6" spans="1:15" s="3" customFormat="1" ht="22.5" customHeight="1" x14ac:dyDescent="0.3">
      <c r="A6" s="17">
        <f>ROUND([1]기준!$B$1*E2, -2)</f>
        <v>1900</v>
      </c>
      <c r="B6" s="17"/>
      <c r="C6" s="16"/>
      <c r="D6" s="16"/>
      <c r="E6" s="16" t="s">
        <v>88</v>
      </c>
      <c r="F6" s="16">
        <v>1.3</v>
      </c>
      <c r="G6" s="16">
        <f>F6+G7</f>
        <v>3</v>
      </c>
      <c r="H6" s="16">
        <f>G6+H8</f>
        <v>4.5999999999999996</v>
      </c>
      <c r="I6" s="16">
        <f>H6+I9</f>
        <v>5.6</v>
      </c>
      <c r="J6" s="5">
        <f>I6+J10</f>
        <v>9.1999999999999993</v>
      </c>
      <c r="K6" s="5">
        <f>J6+K11</f>
        <v>12.6</v>
      </c>
      <c r="L6" s="5">
        <f>K6+L12</f>
        <v>14</v>
      </c>
      <c r="M6" s="5">
        <f>L6+M13</f>
        <v>15.7</v>
      </c>
      <c r="N6" s="5">
        <f>M6+N14</f>
        <v>17.599999999999998</v>
      </c>
      <c r="O6" s="5">
        <f>N6+O15</f>
        <v>19.499999999999996</v>
      </c>
    </row>
    <row r="7" spans="1:15" s="3" customFormat="1" ht="22.5" customHeight="1" x14ac:dyDescent="0.3">
      <c r="A7" s="17">
        <f>ROUND([1]기준!$B$1*'가조-가야'!F2, -2)</f>
        <v>2100</v>
      </c>
      <c r="B7" s="17"/>
      <c r="C7" s="17"/>
      <c r="D7" s="16"/>
      <c r="E7" s="16" t="s">
        <v>89</v>
      </c>
      <c r="F7" s="16" t="s">
        <v>90</v>
      </c>
      <c r="G7" s="16">
        <v>1.7</v>
      </c>
      <c r="H7" s="16">
        <f>G7+H8</f>
        <v>3.3</v>
      </c>
      <c r="I7" s="16">
        <f>H7+I9</f>
        <v>4.3</v>
      </c>
      <c r="J7" s="5">
        <f>I7+J10</f>
        <v>7.9</v>
      </c>
      <c r="K7" s="5">
        <f>J7+K11</f>
        <v>11.3</v>
      </c>
      <c r="L7" s="5">
        <f>K7+L12</f>
        <v>12.700000000000001</v>
      </c>
      <c r="M7" s="5">
        <f>L7+M13</f>
        <v>14.4</v>
      </c>
      <c r="N7" s="5">
        <f>M7+N14</f>
        <v>16.3</v>
      </c>
      <c r="O7" s="5">
        <f>N7+O15</f>
        <v>18.2</v>
      </c>
    </row>
    <row r="8" spans="1:15" s="3" customFormat="1" ht="22.5" customHeight="1" x14ac:dyDescent="0.3">
      <c r="A8" s="17">
        <f>ROUND([1]기준!$B$1*'가조-가야'!G2, -2)</f>
        <v>2300</v>
      </c>
      <c r="B8" s="17">
        <v>1450</v>
      </c>
      <c r="C8" s="17"/>
      <c r="D8" s="17"/>
      <c r="E8" s="16"/>
      <c r="F8" s="16"/>
      <c r="G8" s="16" t="s">
        <v>91</v>
      </c>
      <c r="H8" s="16">
        <v>1.6</v>
      </c>
      <c r="I8" s="16">
        <f>H8+I9</f>
        <v>2.6</v>
      </c>
      <c r="J8" s="5">
        <f>I8+J10</f>
        <v>6.2</v>
      </c>
      <c r="K8" s="5">
        <f>J8+K11</f>
        <v>9.6</v>
      </c>
      <c r="L8" s="5">
        <f>K8+L12</f>
        <v>11</v>
      </c>
      <c r="M8" s="5">
        <f>L8+M13</f>
        <v>12.7</v>
      </c>
      <c r="N8" s="5">
        <f>M8+N14</f>
        <v>14.6</v>
      </c>
      <c r="O8" s="5">
        <f>N8+O15</f>
        <v>16.5</v>
      </c>
    </row>
    <row r="9" spans="1:15" s="3" customFormat="1" ht="22.5" customHeight="1" x14ac:dyDescent="0.3">
      <c r="A9" s="17">
        <f>ROUND([1]기준!$B$1*'가조-가야'!H2, -2)</f>
        <v>2600</v>
      </c>
      <c r="B9" s="17">
        <f>ROUND([1]기준!$B$1*'가조-가야'!H3, -2)</f>
        <v>1700</v>
      </c>
      <c r="C9" s="17"/>
      <c r="D9" s="17"/>
      <c r="E9" s="17"/>
      <c r="F9" s="16"/>
      <c r="G9" s="18"/>
      <c r="H9" s="16" t="s">
        <v>92</v>
      </c>
      <c r="I9" s="16">
        <v>1</v>
      </c>
      <c r="J9" s="5">
        <f>I9+J10</f>
        <v>4.5999999999999996</v>
      </c>
      <c r="K9" s="5">
        <f>J9+K11</f>
        <v>8</v>
      </c>
      <c r="L9" s="5">
        <f>K9+L12</f>
        <v>9.4</v>
      </c>
      <c r="M9" s="5">
        <f>L9+M13</f>
        <v>11.1</v>
      </c>
      <c r="N9" s="5">
        <f>M9+N14</f>
        <v>13</v>
      </c>
      <c r="O9" s="5">
        <f>N9+O15</f>
        <v>14.9</v>
      </c>
    </row>
    <row r="10" spans="1:15" s="3" customFormat="1" ht="22.5" customHeight="1" x14ac:dyDescent="0.3">
      <c r="A10" s="17">
        <f>ROUND([1]기준!$B$1*'가조-가야'!I2, -2)</f>
        <v>2700</v>
      </c>
      <c r="B10" s="17">
        <f>ROUND([1]기준!$B$1*'가조-가야'!I3, -2)</f>
        <v>1900</v>
      </c>
      <c r="C10" s="17">
        <v>1450</v>
      </c>
      <c r="D10" s="17"/>
      <c r="E10" s="17"/>
      <c r="F10" s="17"/>
      <c r="G10" s="16"/>
      <c r="H10" s="18"/>
      <c r="I10" s="18" t="s">
        <v>93</v>
      </c>
      <c r="J10" s="5">
        <v>3.6</v>
      </c>
      <c r="K10" s="5">
        <f>J10+K11</f>
        <v>7</v>
      </c>
      <c r="L10" s="5">
        <f>K10+L12</f>
        <v>8.4</v>
      </c>
      <c r="M10" s="5">
        <f>L10+M13</f>
        <v>10.1</v>
      </c>
      <c r="N10" s="5">
        <f>M10+N14</f>
        <v>12</v>
      </c>
      <c r="O10" s="5">
        <f>N10+O15</f>
        <v>13.9</v>
      </c>
    </row>
    <row r="11" spans="1:15" s="3" customFormat="1" ht="22.5" customHeight="1" x14ac:dyDescent="0.3">
      <c r="A11" s="6">
        <f>ROUND([1]기준!$B$1*'가조-가야'!J2, -2)</f>
        <v>3200</v>
      </c>
      <c r="B11" s="6">
        <f>ROUND([1]기준!$B$1*'가조-가야'!J3, -2)</f>
        <v>2400</v>
      </c>
      <c r="C11" s="6">
        <f>ROUND([1]기준!$B$1*'가조-가야'!J4, -2)</f>
        <v>2100</v>
      </c>
      <c r="D11" s="6">
        <v>1450</v>
      </c>
      <c r="E11" s="6">
        <v>1450</v>
      </c>
      <c r="F11" s="6">
        <v>1450</v>
      </c>
      <c r="G11" s="6"/>
      <c r="H11" s="5"/>
      <c r="I11" s="5"/>
      <c r="J11" s="5" t="s">
        <v>94</v>
      </c>
      <c r="K11" s="5">
        <v>3.4</v>
      </c>
      <c r="L11" s="5">
        <f>K11+L12</f>
        <v>4.8</v>
      </c>
      <c r="M11" s="5">
        <f>L11+M13</f>
        <v>6.5</v>
      </c>
      <c r="N11" s="5">
        <f>M11+N14</f>
        <v>8.4</v>
      </c>
      <c r="O11" s="5">
        <f>N11+O15</f>
        <v>10.3</v>
      </c>
    </row>
    <row r="12" spans="1:15" s="3" customFormat="1" ht="22.5" customHeight="1" x14ac:dyDescent="0.3">
      <c r="A12" s="6">
        <f>ROUND([1]기준!$B$1*'가조-가야'!K2, -2)</f>
        <v>3700</v>
      </c>
      <c r="B12" s="6">
        <f>ROUND([1]기준!$B$1*'가조-가야'!K3, -2)</f>
        <v>2900</v>
      </c>
      <c r="C12" s="6">
        <f>ROUND([1]기준!$B$1*'가조-가야'!K4, -2)</f>
        <v>2600</v>
      </c>
      <c r="D12" s="6">
        <f>ROUND([1]기준!$B$1*'가조-가야'!K5, -2)</f>
        <v>2000</v>
      </c>
      <c r="E12" s="6">
        <f>ROUND([1]기준!$B$1*'가조-가야'!K6, -2)</f>
        <v>1800</v>
      </c>
      <c r="F12" s="6">
        <f>ROUND([1]기준!$B$1*'가조-가야'!K7, -2)</f>
        <v>1600</v>
      </c>
      <c r="G12" s="6">
        <v>1450</v>
      </c>
      <c r="H12" s="6"/>
      <c r="I12" s="5"/>
      <c r="J12" s="5"/>
      <c r="K12" s="5" t="s">
        <v>95</v>
      </c>
      <c r="L12" s="5">
        <v>1.4</v>
      </c>
      <c r="M12" s="5">
        <f>L12+M13</f>
        <v>3.0999999999999996</v>
      </c>
      <c r="N12" s="5">
        <f>M12+N14</f>
        <v>5</v>
      </c>
      <c r="O12" s="5">
        <f>N12+O15</f>
        <v>6.9</v>
      </c>
    </row>
    <row r="13" spans="1:15" s="3" customFormat="1" ht="22.5" customHeight="1" x14ac:dyDescent="0.3">
      <c r="A13" s="6">
        <f>ROUND([1]기준!$B$1*'가조-가야'!L2, -2)</f>
        <v>3900</v>
      </c>
      <c r="B13" s="6">
        <f>ROUND([1]기준!$B$1*'가조-가야'!L3, -2)</f>
        <v>3100</v>
      </c>
      <c r="C13" s="6">
        <f>ROUND([1]기준!$B$1*'가조-가야'!L4, -2)</f>
        <v>2800</v>
      </c>
      <c r="D13" s="6">
        <f>ROUND([1]기준!$B$1*'가조-가야'!L5, -2)</f>
        <v>2300</v>
      </c>
      <c r="E13" s="6">
        <f>ROUND([1]기준!$B$1*'가조-가야'!L6, -2)</f>
        <v>2000</v>
      </c>
      <c r="F13" s="6">
        <f>ROUND([1]기준!$B$1*'가조-가야'!L7, -2)</f>
        <v>1800</v>
      </c>
      <c r="G13" s="6">
        <f>ROUND([1]기준!$B$1*'가조-가야'!L8, -2)</f>
        <v>1600</v>
      </c>
      <c r="H13" s="6">
        <v>1450</v>
      </c>
      <c r="I13" s="6"/>
      <c r="J13" s="5"/>
      <c r="K13" s="5" t="s">
        <v>96</v>
      </c>
      <c r="L13" s="5" t="s">
        <v>97</v>
      </c>
      <c r="M13" s="5">
        <v>1.7</v>
      </c>
      <c r="N13" s="5">
        <f>M13+N14</f>
        <v>3.5999999999999996</v>
      </c>
      <c r="O13" s="5">
        <f>N13+O15</f>
        <v>5.5</v>
      </c>
    </row>
    <row r="14" spans="1:15" s="3" customFormat="1" ht="22.5" customHeight="1" x14ac:dyDescent="0.3">
      <c r="A14" s="6">
        <f>ROUND([1]기준!$B$1*'가조-가야'!M2, -2)</f>
        <v>4200</v>
      </c>
      <c r="B14" s="6">
        <f>ROUND([1]기준!$B$1*'가조-가야'!M3, -2)</f>
        <v>3300</v>
      </c>
      <c r="C14" s="6">
        <f>ROUND([1]기준!$B$1*'가조-가야'!M4, -2)</f>
        <v>3000</v>
      </c>
      <c r="D14" s="6">
        <f>ROUND([1]기준!$B$1*'가조-가야'!M5, -2)</f>
        <v>2500</v>
      </c>
      <c r="E14" s="6">
        <f>ROUND([1]기준!$B$1*'가조-가야'!M6, -2)</f>
        <v>2300</v>
      </c>
      <c r="F14" s="6">
        <f>ROUND([1]기준!$B$1*'가조-가야'!M7, -2)</f>
        <v>2100</v>
      </c>
      <c r="G14" s="6">
        <f>ROUND([1]기준!$B$1*'가조-가야'!M8, -2)</f>
        <v>1800</v>
      </c>
      <c r="H14" s="6">
        <f>ROUND([1]기준!$B$1*'가조-가야'!M9, -2)</f>
        <v>1600</v>
      </c>
      <c r="I14" s="6">
        <v>1450</v>
      </c>
      <c r="J14" s="6"/>
      <c r="K14" s="5"/>
      <c r="L14" s="5"/>
      <c r="M14" s="5" t="s">
        <v>98</v>
      </c>
      <c r="N14" s="5">
        <v>1.9</v>
      </c>
      <c r="O14" s="5">
        <f>N14+O15</f>
        <v>3.8</v>
      </c>
    </row>
    <row r="15" spans="1:15" s="3" customFormat="1" ht="22.5" customHeight="1" x14ac:dyDescent="0.3">
      <c r="A15" s="6">
        <f>ROUND([1]기준!$B$1*'가조-가야'!N2, -2)</f>
        <v>4400</v>
      </c>
      <c r="B15" s="6">
        <f>ROUND([1]기준!$B$1*'가조-가야'!N3, -2)</f>
        <v>3600</v>
      </c>
      <c r="C15" s="6">
        <f>ROUND([1]기준!$B$1*'가조-가야'!N4, -2)</f>
        <v>3300</v>
      </c>
      <c r="D15" s="6">
        <f>ROUND([1]기준!$B$1*'가조-가야'!N5, -2)</f>
        <v>2800</v>
      </c>
      <c r="E15" s="6">
        <f>ROUND([1]기준!$B$1*'가조-가야'!N6, -2)</f>
        <v>2600</v>
      </c>
      <c r="F15" s="6">
        <f>ROUND([1]기준!$B$1*'가조-가야'!N7, -2)</f>
        <v>2400</v>
      </c>
      <c r="G15" s="6">
        <f>ROUND([1]기준!$B$1*'가조-가야'!N8, -2)</f>
        <v>2100</v>
      </c>
      <c r="H15" s="6">
        <f>ROUND([1]기준!$B$1*'가조-가야'!N9, -2)</f>
        <v>1900</v>
      </c>
      <c r="I15" s="6">
        <f>ROUND([1]기준!$B$1*'가조-가야'!N10, -2)</f>
        <v>1700</v>
      </c>
      <c r="J15" s="6"/>
      <c r="K15" s="6"/>
      <c r="L15" s="11" t="s">
        <v>99</v>
      </c>
      <c r="M15" s="5"/>
      <c r="N15" s="5" t="s">
        <v>100</v>
      </c>
      <c r="O15" s="5">
        <v>1.9</v>
      </c>
    </row>
    <row r="16" spans="1:15" s="3" customFormat="1" ht="22.5" customHeight="1" x14ac:dyDescent="0.3">
      <c r="A16" s="6">
        <f>ROUND([1]기준!$B$1*'가조-가야'!O2, -2)</f>
        <v>4700</v>
      </c>
      <c r="B16" s="6">
        <f>ROUND([1]기준!$B$1*'가조-가야'!O3, -2)</f>
        <v>3900</v>
      </c>
      <c r="C16" s="6">
        <f>ROUND([1]기준!$B$1*'가조-가야'!O4, -2)</f>
        <v>3600</v>
      </c>
      <c r="D16" s="6">
        <f>ROUND([1]기준!$B$1*'가조-가야'!O5, -2)</f>
        <v>3100</v>
      </c>
      <c r="E16" s="6">
        <f>ROUND([1]기준!$B$1*'가조-가야'!O6, -2)</f>
        <v>2800</v>
      </c>
      <c r="F16" s="6">
        <f>ROUND([1]기준!$B$1*'가조-가야'!O7, -2)</f>
        <v>2600</v>
      </c>
      <c r="G16" s="6">
        <f>ROUND([1]기준!$B$1*'가조-가야'!O8, -2)</f>
        <v>2400</v>
      </c>
      <c r="H16" s="6">
        <f>ROUND([1]기준!$B$1*'가조-가야'!O9, -2)</f>
        <v>2200</v>
      </c>
      <c r="I16" s="6">
        <f>ROUND([1]기준!$B$1*'가조-가야'!O10, -2)</f>
        <v>2000</v>
      </c>
      <c r="J16" s="6">
        <v>1450</v>
      </c>
      <c r="K16" s="6"/>
      <c r="L16" s="6"/>
      <c r="M16" s="5"/>
      <c r="N16" s="5" t="s">
        <v>101</v>
      </c>
      <c r="O16" s="5" t="s">
        <v>102</v>
      </c>
    </row>
    <row r="17" spans="16:22" ht="22.5" customHeight="1" x14ac:dyDescent="0.3">
      <c r="P17" s="3"/>
      <c r="Q17" s="3"/>
      <c r="R17" s="3"/>
      <c r="S17" s="3"/>
      <c r="T17" s="3"/>
      <c r="U17" s="3"/>
      <c r="V17" s="3"/>
    </row>
  </sheetData>
  <mergeCells count="1">
    <mergeCell ref="A1:K1"/>
  </mergeCells>
  <phoneticPr fontId="3" type="noConversion"/>
  <pageMargins left="0.51181102362204722" right="0.55118110236220474" top="0.55118110236220474" bottom="0.27559055118110237" header="0.19685039370078741" footer="0.19685039370078741"/>
  <pageSetup paperSize="9" scale="96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</vt:i4>
      </vt:variant>
    </vt:vector>
  </HeadingPairs>
  <TitlesOfParts>
    <vt:vector size="11" baseType="lpstr">
      <vt:lpstr>기준</vt:lpstr>
      <vt:lpstr>묘산-합천</vt:lpstr>
      <vt:lpstr>계산-남계-합천</vt:lpstr>
      <vt:lpstr>대병-평학-합천(직)</vt:lpstr>
      <vt:lpstr>거창-(노곡)-평학-합천</vt:lpstr>
      <vt:lpstr>거창-대병-용주-합천</vt:lpstr>
      <vt:lpstr>초계-적교-신반</vt:lpstr>
      <vt:lpstr>봉수-신반, 방계</vt:lpstr>
      <vt:lpstr>합천-삼가-모의</vt:lpstr>
      <vt:lpstr>가조-가야</vt:lpstr>
      <vt:lpstr>'가조-가야'!Print_Area</vt:lpstr>
    </vt:vector>
  </TitlesOfParts>
  <Company>office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User</cp:lastModifiedBy>
  <cp:lastPrinted>2023-07-20T05:25:42Z</cp:lastPrinted>
  <dcterms:created xsi:type="dcterms:W3CDTF">2002-02-05T04:42:45Z</dcterms:created>
  <dcterms:modified xsi:type="dcterms:W3CDTF">2024-11-28T02:04:40Z</dcterms:modified>
</cp:coreProperties>
</file>